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uario\Desktop\est\"/>
    </mc:Choice>
  </mc:AlternateContent>
  <bookViews>
    <workbookView xWindow="0" yWindow="0" windowWidth="28800" windowHeight="12435"/>
  </bookViews>
  <sheets>
    <sheet name="2016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25" i="1" l="1"/>
  <c r="F25" i="1"/>
  <c r="E25" i="1"/>
  <c r="D25" i="1"/>
  <c r="C25" i="1"/>
  <c r="F16" i="1"/>
  <c r="I15" i="1"/>
  <c r="I16" i="1" s="1"/>
  <c r="B11" i="1" l="1"/>
  <c r="B19" i="1"/>
  <c r="B25" i="1" s="1"/>
  <c r="I19" i="1"/>
  <c r="I23" i="1"/>
  <c r="I22" i="1"/>
  <c r="I18" i="1"/>
  <c r="I20" i="1"/>
  <c r="I24" i="1" l="1"/>
  <c r="I25" i="1" s="1"/>
  <c r="H10" i="1"/>
  <c r="I10" i="1" s="1"/>
  <c r="H16" i="1" l="1"/>
  <c r="E16" i="1"/>
  <c r="D16" i="1"/>
  <c r="C16" i="1"/>
  <c r="B16" i="1"/>
  <c r="F13" i="1"/>
  <c r="E13" i="1"/>
  <c r="D13" i="1"/>
  <c r="B13" i="1"/>
  <c r="H13" i="1"/>
  <c r="C13" i="1"/>
  <c r="F26" i="1" l="1"/>
  <c r="D26" i="1"/>
  <c r="C26" i="1"/>
  <c r="E26" i="1"/>
  <c r="H26" i="1"/>
  <c r="B26" i="1"/>
  <c r="I13" i="1"/>
  <c r="I26" i="1" l="1"/>
</calcChain>
</file>

<file path=xl/sharedStrings.xml><?xml version="1.0" encoding="utf-8"?>
<sst xmlns="http://schemas.openxmlformats.org/spreadsheetml/2006/main" count="35" uniqueCount="33">
  <si>
    <t>Universidad de Zaragoza/Servicio de Estudiantes/Sección de Becas</t>
  </si>
  <si>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</si>
  <si>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</si>
  <si>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</si>
  <si>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</si>
  <si>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</si>
  <si>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</si>
  <si>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Est. Varios*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</si>
  <si>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</si>
  <si>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</si>
  <si>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</si>
  <si>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</si>
  <si>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</si>
  <si>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</si>
  <si>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</si>
  <si>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</si>
  <si>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</si>
  <si>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</si>
  <si>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</si>
  <si>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</si>
  <si>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</si>
  <si>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Para enseñanzas de 1º, 2º Ciclo, Grado y Máster</t>
  </si>
  <si>
    <t>Ayudas para extranjeros no residentes no comunitarios</t>
  </si>
  <si>
    <t>Totales:</t>
  </si>
  <si>
    <t>* pendientes de recurso</t>
  </si>
  <si>
    <t>Fuente: Sigm@</t>
  </si>
  <si>
    <t>Curso académico 2016-2017</t>
  </si>
  <si>
    <t>Discapacitados</t>
  </si>
  <si>
    <t>Situaciones sobrevenidas</t>
  </si>
  <si>
    <t>Tutela académica de doctorado</t>
  </si>
  <si>
    <t>1 Beca de apoyo a colectivos de estudiantes</t>
  </si>
  <si>
    <t>5 Becas excelencia y 11 renovaciones</t>
  </si>
  <si>
    <t>06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</si>
</sst>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indexed="48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8" xfId="0" applyFill="1" applyBorder="1"/>
    <xf numFmtId="0" fontId="0" fillId="0" borderId="14" xfId="0" applyBorder="1" applyAlignment="1">
      <alignment horizontal="right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16" xfId="1" applyNumberFormat="1" applyFont="1" applyBorder="1"/>
    <xf numFmtId="4" fontId="0" fillId="0" borderId="18" xfId="0" applyNumberFormat="1" applyBorder="1"/>
    <xf numFmtId="3" fontId="7" fillId="3" borderId="19" xfId="1" applyNumberFormat="1" applyFont="1" applyFill="1" applyBorder="1" applyAlignment="1">
      <alignment horizontal="center" vertical="center"/>
    </xf>
    <xf numFmtId="4" fontId="7" fillId="3" borderId="15" xfId="1" applyNumberFormat="1" applyFont="1" applyFill="1" applyBorder="1" applyAlignment="1">
      <alignment horizontal="center" vertical="center"/>
    </xf>
    <xf numFmtId="4" fontId="0" fillId="0" borderId="15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3" fontId="8" fillId="0" borderId="15" xfId="1" applyNumberFormat="1" applyFont="1" applyBorder="1"/>
    <xf numFmtId="3" fontId="8" fillId="0" borderId="16" xfId="1" applyNumberFormat="1" applyFont="1" applyBorder="1"/>
    <xf numFmtId="4" fontId="8" fillId="0" borderId="16" xfId="1" applyNumberFormat="1" applyFont="1" applyBorder="1"/>
    <xf numFmtId="4" fontId="8" fillId="0" borderId="18" xfId="1" applyNumberFormat="1" applyFont="1" applyBorder="1"/>
    <xf numFmtId="0" fontId="0" fillId="2" borderId="14" xfId="0" applyFill="1" applyBorder="1"/>
    <xf numFmtId="3" fontId="0" fillId="2" borderId="15" xfId="1" applyNumberFormat="1" applyFont="1" applyFill="1" applyBorder="1"/>
    <xf numFmtId="3" fontId="0" fillId="2" borderId="16" xfId="1" applyNumberFormat="1" applyFont="1" applyFill="1" applyBorder="1"/>
    <xf numFmtId="4" fontId="0" fillId="2" borderId="16" xfId="0" applyNumberFormat="1" applyFill="1" applyBorder="1"/>
    <xf numFmtId="4" fontId="0" fillId="2" borderId="18" xfId="0" applyNumberFormat="1" applyFill="1" applyBorder="1"/>
    <xf numFmtId="3" fontId="0" fillId="0" borderId="16" xfId="1" applyNumberFormat="1" applyFont="1" applyBorder="1" applyAlignment="1">
      <alignment horizontal="right"/>
    </xf>
    <xf numFmtId="4" fontId="0" fillId="0" borderId="18" xfId="1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2" borderId="14" xfId="0" applyFill="1" applyBorder="1" applyAlignment="1">
      <alignment horizontal="left"/>
    </xf>
    <xf numFmtId="4" fontId="0" fillId="0" borderId="18" xfId="1" applyNumberFormat="1" applyFont="1" applyBorder="1"/>
    <xf numFmtId="4" fontId="0" fillId="0" borderId="16" xfId="0" applyNumberForma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8" fillId="0" borderId="24" xfId="0" applyFont="1" applyBorder="1" applyAlignment="1">
      <alignment horizontal="right"/>
    </xf>
    <xf numFmtId="3" fontId="8" fillId="0" borderId="25" xfId="1" applyNumberFormat="1" applyFont="1" applyBorder="1"/>
    <xf numFmtId="4" fontId="8" fillId="0" borderId="25" xfId="1" applyNumberFormat="1" applyFont="1" applyBorder="1"/>
    <xf numFmtId="4" fontId="8" fillId="0" borderId="28" xfId="0" applyNumberFormat="1" applyFont="1" applyBorder="1"/>
    <xf numFmtId="0" fontId="9" fillId="0" borderId="1" xfId="0" applyFont="1" applyBorder="1" applyAlignment="1">
      <alignment horizontal="right"/>
    </xf>
    <xf numFmtId="3" fontId="9" fillId="0" borderId="4" xfId="1" applyNumberFormat="1" applyFont="1" applyBorder="1"/>
    <xf numFmtId="4" fontId="9" fillId="0" borderId="5" xfId="1" applyNumberFormat="1" applyFont="1" applyBorder="1"/>
    <xf numFmtId="4" fontId="9" fillId="0" borderId="6" xfId="1" applyNumberFormat="1" applyFont="1" applyBorder="1"/>
    <xf numFmtId="0" fontId="0" fillId="0" borderId="0" xfId="0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12" fillId="0" borderId="0" xfId="0" applyNumberFormat="1" applyFont="1"/>
    <xf numFmtId="3" fontId="0" fillId="4" borderId="15" xfId="1" applyNumberFormat="1" applyFont="1" applyFill="1" applyBorder="1"/>
    <xf numFmtId="3" fontId="0" fillId="4" borderId="16" xfId="1" applyNumberFormat="1" applyFont="1" applyFill="1" applyBorder="1"/>
    <xf numFmtId="4" fontId="0" fillId="4" borderId="16" xfId="0" applyNumberFormat="1" applyFill="1" applyBorder="1"/>
    <xf numFmtId="4" fontId="0" fillId="4" borderId="18" xfId="0" applyNumberFormat="1" applyFill="1" applyBorder="1"/>
    <xf numFmtId="0" fontId="0" fillId="4" borderId="0" xfId="0" applyFill="1"/>
    <xf numFmtId="0" fontId="3" fillId="4" borderId="14" xfId="0" applyFont="1" applyFill="1" applyBorder="1" applyAlignment="1">
      <alignment horizontal="right"/>
    </xf>
    <xf numFmtId="3" fontId="0" fillId="0" borderId="15" xfId="1" applyNumberFormat="1" applyFont="1" applyBorder="1" applyAlignment="1">
      <alignment horizontal="right"/>
    </xf>
    <xf numFmtId="3" fontId="8" fillId="0" borderId="29" xfId="1" applyNumberFormat="1" applyFont="1" applyBorder="1"/>
    <xf numFmtId="3" fontId="8" fillId="0" borderId="26" xfId="1" applyNumberFormat="1" applyFont="1" applyBorder="1"/>
    <xf numFmtId="4" fontId="13" fillId="0" borderId="16" xfId="1" applyNumberFormat="1" applyFont="1" applyBorder="1"/>
    <xf numFmtId="4" fontId="0" fillId="0" borderId="14" xfId="1" applyNumberFormat="1" applyFont="1" applyBorder="1" applyAlignment="1">
      <alignment horizontal="center"/>
    </xf>
    <xf numFmtId="4" fontId="0" fillId="0" borderId="17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" fontId="8" fillId="0" borderId="14" xfId="1" applyNumberFormat="1" applyFont="1" applyBorder="1" applyAlignment="1">
      <alignment horizontal="right"/>
    </xf>
    <xf numFmtId="4" fontId="8" fillId="0" borderId="17" xfId="1" applyNumberFormat="1" applyFont="1" applyBorder="1" applyAlignment="1">
      <alignment horizontal="right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0" fillId="0" borderId="16" xfId="1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8" fillId="0" borderId="19" xfId="1" applyNumberFormat="1" applyFont="1" applyBorder="1" applyAlignment="1">
      <alignment horizontal="center"/>
    </xf>
    <xf numFmtId="4" fontId="8" fillId="0" borderId="17" xfId="1" applyNumberFormat="1" applyFont="1" applyBorder="1" applyAlignment="1">
      <alignment horizontal="center"/>
    </xf>
    <xf numFmtId="3" fontId="0" fillId="2" borderId="14" xfId="1" applyNumberFormat="1" applyFont="1" applyFill="1" applyBorder="1"/>
    <xf numFmtId="3" fontId="0" fillId="2" borderId="17" xfId="1" applyNumberFormat="1" applyFont="1" applyFill="1" applyBorder="1"/>
    <xf numFmtId="4" fontId="0" fillId="0" borderId="14" xfId="1" applyNumberFormat="1" applyFont="1" applyBorder="1"/>
    <xf numFmtId="4" fontId="0" fillId="0" borderId="17" xfId="1" applyNumberFormat="1" applyFont="1" applyBorder="1"/>
    <xf numFmtId="4" fontId="0" fillId="0" borderId="20" xfId="1" applyNumberFormat="1" applyFont="1" applyBorder="1" applyAlignment="1">
      <alignment horizontal="right" vertical="center"/>
    </xf>
    <xf numFmtId="4" fontId="0" fillId="0" borderId="22" xfId="1" applyNumberFormat="1" applyFont="1" applyBorder="1" applyAlignment="1">
      <alignment horizontal="right" vertical="center"/>
    </xf>
    <xf numFmtId="4" fontId="13" fillId="0" borderId="14" xfId="1" applyNumberFormat="1" applyFont="1" applyBorder="1"/>
    <xf numFmtId="4" fontId="13" fillId="0" borderId="17" xfId="1" applyNumberFormat="1" applyFont="1" applyBorder="1"/>
    <xf numFmtId="4" fontId="8" fillId="0" borderId="24" xfId="1" applyNumberFormat="1" applyFont="1" applyBorder="1" applyAlignment="1">
      <alignment horizontal="right"/>
    </xf>
    <xf numFmtId="4" fontId="8" fillId="0" borderId="27" xfId="1" applyNumberFormat="1" applyFont="1" applyBorder="1" applyAlignment="1">
      <alignment horizontal="right"/>
    </xf>
    <xf numFmtId="4" fontId="9" fillId="0" borderId="1" xfId="1" applyNumberFormat="1" applyFont="1" applyBorder="1"/>
    <xf numFmtId="4" fontId="9" fillId="0" borderId="7" xfId="1" applyNumberFormat="1" applyFont="1" applyBorder="1"/>
    <xf numFmtId="4" fontId="0" fillId="0" borderId="14" xfId="1" applyNumberFormat="1" applyFont="1" applyBorder="1" applyAlignment="1">
      <alignment horizontal="right"/>
    </xf>
    <xf numFmtId="4" fontId="0" fillId="0" borderId="17" xfId="1" applyNumberFormat="1" applyFont="1" applyBorder="1" applyAlignment="1">
      <alignment horizontal="right"/>
    </xf>
    <xf numFmtId="4" fontId="13" fillId="0" borderId="14" xfId="1" applyNumberFormat="1" applyFont="1" applyBorder="1" applyAlignment="1">
      <alignment horizontal="right"/>
    </xf>
    <xf numFmtId="4" fontId="13" fillId="0" borderId="17" xfId="1" applyNumberFormat="1" applyFont="1" applyBorder="1" applyAlignment="1">
      <alignment horizontal="right"/>
    </xf>
    <xf numFmtId="4" fontId="0" fillId="4" borderId="14" xfId="1" applyNumberFormat="1" applyFont="1" applyFill="1" applyBorder="1" applyAlignment="1">
      <alignment horizontal="right"/>
    </xf>
    <xf numFmtId="4" fontId="0" fillId="4" borderId="17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34" sqref="G34"/>
    </sheetView>
  </sheetViews>
  <sheetFormatPr baseColWidth="10" defaultRowHeight="12.75" x14ac:dyDescent="0.2"/>
  <cols>
    <col min="1" max="1" width="48.85546875" customWidth="1"/>
    <col min="2" max="2" width="10.140625" bestFit="1" customWidth="1"/>
    <col min="3" max="3" width="11.5703125" bestFit="1" customWidth="1"/>
    <col min="4" max="4" width="11" bestFit="1" customWidth="1"/>
    <col min="5" max="5" width="10.7109375" bestFit="1" customWidth="1"/>
    <col min="6" max="6" width="12.5703125" customWidth="1"/>
    <col min="7" max="7" width="11.42578125" customWidth="1"/>
    <col min="8" max="9" width="12.7109375" bestFit="1" customWidth="1"/>
  </cols>
  <sheetData>
    <row r="1" spans="1:9" ht="20.25" x14ac:dyDescent="0.3">
      <c r="A1" s="1" t="s">
        <v>26</v>
      </c>
      <c r="B1" s="2"/>
    </row>
    <row r="2" spans="1:9" x14ac:dyDescent="0.2">
      <c r="A2" s="2" t="s">
        <v>0</v>
      </c>
      <c r="B2" s="2"/>
    </row>
    <row r="3" spans="1:9" x14ac:dyDescent="0.2">
      <c r="A3" s="3"/>
    </row>
    <row r="4" spans="1:9" x14ac:dyDescent="0.2">
      <c r="A4" s="4" t="s">
        <v>1</v>
      </c>
      <c r="B4" s="4"/>
      <c r="C4" s="4"/>
      <c r="D4" s="4"/>
      <c r="E4" s="4"/>
      <c r="F4" s="4"/>
    </row>
    <row r="5" spans="1:9" ht="13.5" thickBot="1" x14ac:dyDescent="0.25"/>
    <row r="6" spans="1:9" ht="13.5" thickBot="1" x14ac:dyDescent="0.25">
      <c r="B6" s="67" t="s">
        <v>2</v>
      </c>
      <c r="C6" s="68"/>
      <c r="D6" s="68"/>
      <c r="E6" s="69"/>
      <c r="F6" s="67" t="s">
        <v>3</v>
      </c>
      <c r="G6" s="68"/>
      <c r="H6" s="68"/>
      <c r="I6" s="69"/>
    </row>
    <row r="7" spans="1:9" s="2" customFormat="1" ht="13.5" thickBot="1" x14ac:dyDescent="0.25">
      <c r="A7" s="5" t="s">
        <v>4</v>
      </c>
      <c r="B7" s="6" t="s">
        <v>5</v>
      </c>
      <c r="C7" s="7" t="s">
        <v>6</v>
      </c>
      <c r="D7" s="7" t="s">
        <v>7</v>
      </c>
      <c r="E7" s="8" t="s">
        <v>8</v>
      </c>
      <c r="F7" s="70" t="s">
        <v>9</v>
      </c>
      <c r="G7" s="71"/>
      <c r="H7" s="7" t="s">
        <v>10</v>
      </c>
      <c r="I7" s="8" t="s">
        <v>11</v>
      </c>
    </row>
    <row r="8" spans="1:9" x14ac:dyDescent="0.2">
      <c r="A8" s="9"/>
      <c r="B8" s="10"/>
      <c r="C8" s="11"/>
      <c r="D8" s="11"/>
      <c r="E8" s="11"/>
      <c r="F8" s="72"/>
      <c r="G8" s="73"/>
      <c r="H8" s="11"/>
      <c r="I8" s="12"/>
    </row>
    <row r="9" spans="1:9" ht="30" customHeight="1" x14ac:dyDescent="0.2">
      <c r="A9" s="13" t="s">
        <v>12</v>
      </c>
      <c r="B9" s="14"/>
      <c r="C9" s="15"/>
      <c r="D9" s="15"/>
      <c r="E9" s="15"/>
      <c r="F9" s="74"/>
      <c r="G9" s="75"/>
      <c r="H9" s="15"/>
      <c r="I9" s="16"/>
    </row>
    <row r="10" spans="1:9" x14ac:dyDescent="0.2">
      <c r="A10" s="17" t="s">
        <v>13</v>
      </c>
      <c r="B10" s="18">
        <v>107</v>
      </c>
      <c r="C10" s="19">
        <v>43</v>
      </c>
      <c r="D10" s="19"/>
      <c r="E10" s="19">
        <v>64</v>
      </c>
      <c r="F10" s="65">
        <v>0</v>
      </c>
      <c r="G10" s="66"/>
      <c r="H10" s="20">
        <f>2000*E10</f>
        <v>128000</v>
      </c>
      <c r="I10" s="21">
        <f>SUM(F10:H10)</f>
        <v>128000</v>
      </c>
    </row>
    <row r="11" spans="1:9" x14ac:dyDescent="0.2">
      <c r="A11" s="78" t="s">
        <v>14</v>
      </c>
      <c r="B11" s="80">
        <f>E11+C11</f>
        <v>10688</v>
      </c>
      <c r="C11" s="82">
        <v>4381</v>
      </c>
      <c r="D11" s="82"/>
      <c r="E11" s="82">
        <v>6307</v>
      </c>
      <c r="F11" s="22" t="s">
        <v>15</v>
      </c>
      <c r="G11" s="23" t="s">
        <v>16</v>
      </c>
      <c r="H11" s="91">
        <v>11287693.76</v>
      </c>
      <c r="I11" s="83">
        <f>F12+G12+H11</f>
        <v>17867230.869999997</v>
      </c>
    </row>
    <row r="12" spans="1:9" x14ac:dyDescent="0.2">
      <c r="A12" s="79"/>
      <c r="B12" s="81"/>
      <c r="C12" s="82"/>
      <c r="D12" s="82"/>
      <c r="E12" s="82"/>
      <c r="F12" s="54">
        <v>6036809.5999999996</v>
      </c>
      <c r="G12" s="24">
        <v>542727.51</v>
      </c>
      <c r="H12" s="92"/>
      <c r="I12" s="84"/>
    </row>
    <row r="13" spans="1:9" x14ac:dyDescent="0.2">
      <c r="A13" s="25" t="s">
        <v>17</v>
      </c>
      <c r="B13" s="26">
        <f>SUM(B10:B11)</f>
        <v>10795</v>
      </c>
      <c r="C13" s="27">
        <f>SUM(C10:C11)</f>
        <v>4424</v>
      </c>
      <c r="D13" s="27">
        <f>SUM(D10:D11)</f>
        <v>0</v>
      </c>
      <c r="E13" s="27">
        <f>SUM(E10:E11)</f>
        <v>6371</v>
      </c>
      <c r="F13" s="85">
        <f>F12+G12</f>
        <v>6579537.1099999994</v>
      </c>
      <c r="G13" s="86"/>
      <c r="H13" s="28">
        <f>SUM(H10:H11)</f>
        <v>11415693.76</v>
      </c>
      <c r="I13" s="29">
        <f>SUM(I10:I11)</f>
        <v>17995230.869999997</v>
      </c>
    </row>
    <row r="14" spans="1:9" ht="30" customHeight="1" x14ac:dyDescent="0.2">
      <c r="A14" s="30" t="s">
        <v>18</v>
      </c>
      <c r="B14" s="31"/>
      <c r="C14" s="32"/>
      <c r="D14" s="32"/>
      <c r="E14" s="32"/>
      <c r="F14" s="87"/>
      <c r="G14" s="88"/>
      <c r="H14" s="33"/>
      <c r="I14" s="34"/>
    </row>
    <row r="15" spans="1:9" x14ac:dyDescent="0.2">
      <c r="A15" s="37" t="s">
        <v>19</v>
      </c>
      <c r="B15" s="61">
        <v>86</v>
      </c>
      <c r="C15" s="35">
        <v>30</v>
      </c>
      <c r="D15" s="35">
        <v>2</v>
      </c>
      <c r="E15" s="35">
        <v>54</v>
      </c>
      <c r="F15" s="89">
        <v>60480.49</v>
      </c>
      <c r="G15" s="90"/>
      <c r="H15" s="20">
        <v>184005</v>
      </c>
      <c r="I15" s="36">
        <f>SUM(F15:H15)</f>
        <v>244485.49</v>
      </c>
    </row>
    <row r="16" spans="1:9" x14ac:dyDescent="0.2">
      <c r="A16" s="25" t="s">
        <v>17</v>
      </c>
      <c r="B16" s="26">
        <f>SUM(B15:B15)</f>
        <v>86</v>
      </c>
      <c r="C16" s="27">
        <f>SUM(C15:C15)</f>
        <v>30</v>
      </c>
      <c r="D16" s="27">
        <f>SUM(D15:D15)</f>
        <v>2</v>
      </c>
      <c r="E16" s="27">
        <f>SUM(E15:E15)</f>
        <v>54</v>
      </c>
      <c r="F16" s="76">
        <f t="shared" ref="F16" si="0">SUM(F15:F15)</f>
        <v>60480.49</v>
      </c>
      <c r="G16" s="77"/>
      <c r="H16" s="28">
        <f>SUM(H15:H15)</f>
        <v>184005</v>
      </c>
      <c r="I16" s="29">
        <f>SUM(I15:I15)</f>
        <v>244485.49</v>
      </c>
    </row>
    <row r="17" spans="1:9" ht="30" customHeight="1" x14ac:dyDescent="0.2">
      <c r="A17" s="38" t="s">
        <v>20</v>
      </c>
      <c r="B17" s="31"/>
      <c r="C17" s="32"/>
      <c r="D17" s="32"/>
      <c r="E17" s="32"/>
      <c r="F17" s="87"/>
      <c r="G17" s="88"/>
      <c r="H17" s="33"/>
      <c r="I17" s="34"/>
    </row>
    <row r="18" spans="1:9" s="59" customFormat="1" ht="14.1" customHeight="1" x14ac:dyDescent="0.2">
      <c r="A18" s="60" t="s">
        <v>27</v>
      </c>
      <c r="B18" s="55">
        <v>1</v>
      </c>
      <c r="C18" s="56">
        <v>0</v>
      </c>
      <c r="D18" s="56"/>
      <c r="E18" s="56">
        <v>1</v>
      </c>
      <c r="F18" s="103">
        <v>3904.02</v>
      </c>
      <c r="G18" s="104"/>
      <c r="H18" s="57">
        <v>0</v>
      </c>
      <c r="I18" s="58">
        <f>SUM(F18:H18)</f>
        <v>3904.02</v>
      </c>
    </row>
    <row r="19" spans="1:9" x14ac:dyDescent="0.2">
      <c r="A19" s="37" t="s">
        <v>21</v>
      </c>
      <c r="B19" s="18">
        <f>C19+E19</f>
        <v>1445</v>
      </c>
      <c r="C19" s="19">
        <v>841</v>
      </c>
      <c r="D19" s="19"/>
      <c r="E19" s="19">
        <v>604</v>
      </c>
      <c r="F19" s="93">
        <v>373546.46</v>
      </c>
      <c r="G19" s="94"/>
      <c r="H19" s="64">
        <v>270600</v>
      </c>
      <c r="I19" s="39">
        <f>SUM(F19:H19)</f>
        <v>644146.46</v>
      </c>
    </row>
    <row r="20" spans="1:9" x14ac:dyDescent="0.2">
      <c r="A20" s="37" t="s">
        <v>29</v>
      </c>
      <c r="B20" s="18">
        <v>57</v>
      </c>
      <c r="C20" s="19">
        <v>47</v>
      </c>
      <c r="D20" s="19"/>
      <c r="E20" s="19">
        <v>10</v>
      </c>
      <c r="F20" s="89">
        <v>2638.3</v>
      </c>
      <c r="G20" s="90"/>
      <c r="H20" s="40">
        <v>2000</v>
      </c>
      <c r="I20" s="39">
        <f>SUM(F20:H20)</f>
        <v>4638.3</v>
      </c>
    </row>
    <row r="21" spans="1:9" x14ac:dyDescent="0.2">
      <c r="A21" s="41" t="s">
        <v>30</v>
      </c>
      <c r="B21" s="18">
        <v>5</v>
      </c>
      <c r="C21" s="19">
        <v>4</v>
      </c>
      <c r="D21" s="19"/>
      <c r="E21" s="19">
        <v>1</v>
      </c>
      <c r="F21" s="99"/>
      <c r="G21" s="100"/>
      <c r="H21" s="20">
        <v>6000</v>
      </c>
      <c r="I21" s="39">
        <v>6000</v>
      </c>
    </row>
    <row r="22" spans="1:9" x14ac:dyDescent="0.2">
      <c r="A22" s="37" t="s">
        <v>31</v>
      </c>
      <c r="B22" s="18">
        <v>59</v>
      </c>
      <c r="C22" s="19">
        <v>43</v>
      </c>
      <c r="D22" s="19"/>
      <c r="E22" s="19">
        <v>16</v>
      </c>
      <c r="F22" s="99">
        <v>0</v>
      </c>
      <c r="G22" s="100"/>
      <c r="H22" s="20">
        <v>45248</v>
      </c>
      <c r="I22" s="39">
        <f>SUM(F22:H22)</f>
        <v>45248</v>
      </c>
    </row>
    <row r="23" spans="1:9" x14ac:dyDescent="0.2">
      <c r="A23" s="17" t="s">
        <v>22</v>
      </c>
      <c r="B23" s="18">
        <v>37</v>
      </c>
      <c r="C23" s="19">
        <v>19</v>
      </c>
      <c r="D23" s="19"/>
      <c r="E23" s="19">
        <v>18</v>
      </c>
      <c r="F23" s="101">
        <v>37803.050000000003</v>
      </c>
      <c r="G23" s="102"/>
      <c r="H23" s="20">
        <v>0</v>
      </c>
      <c r="I23" s="39">
        <f>SUM(F23:H23)</f>
        <v>37803.050000000003</v>
      </c>
    </row>
    <row r="24" spans="1:9" x14ac:dyDescent="0.2">
      <c r="A24" s="37" t="s">
        <v>28</v>
      </c>
      <c r="B24" s="18">
        <v>27</v>
      </c>
      <c r="C24" s="19">
        <v>16</v>
      </c>
      <c r="D24" s="19"/>
      <c r="E24" s="19">
        <v>11</v>
      </c>
      <c r="F24" s="93">
        <v>10599.33</v>
      </c>
      <c r="G24" s="94"/>
      <c r="H24" s="20">
        <v>600</v>
      </c>
      <c r="I24" s="39">
        <f>SUM(F24:H24)</f>
        <v>11199.33</v>
      </c>
    </row>
    <row r="25" spans="1:9" ht="13.5" thickBot="1" x14ac:dyDescent="0.25">
      <c r="A25" s="42" t="s">
        <v>17</v>
      </c>
      <c r="B25" s="62">
        <f>SUM(B18:B24)</f>
        <v>1631</v>
      </c>
      <c r="C25" s="43">
        <f>SUM(C18:C24)</f>
        <v>970</v>
      </c>
      <c r="D25" s="63">
        <f>SUM(D18:D24)</f>
        <v>0</v>
      </c>
      <c r="E25" s="43">
        <f>SUM(E18:E24)</f>
        <v>661</v>
      </c>
      <c r="F25" s="95">
        <f t="shared" ref="F25" si="1">SUM(F18:F24)</f>
        <v>428491.16000000003</v>
      </c>
      <c r="G25" s="96"/>
      <c r="H25" s="44">
        <f>SUM(H18:H24)</f>
        <v>324448</v>
      </c>
      <c r="I25" s="45">
        <f>SUM(I18:I24)</f>
        <v>752939.16</v>
      </c>
    </row>
    <row r="26" spans="1:9" ht="13.5" thickBot="1" x14ac:dyDescent="0.25">
      <c r="A26" s="46" t="s">
        <v>23</v>
      </c>
      <c r="B26" s="47">
        <f>B25+B16+B13</f>
        <v>12512</v>
      </c>
      <c r="C26" s="47">
        <f>C25+C16+C13</f>
        <v>5424</v>
      </c>
      <c r="D26" s="47">
        <f>D25+D16+D13</f>
        <v>2</v>
      </c>
      <c r="E26" s="47">
        <f>E25+E16+E13</f>
        <v>7086</v>
      </c>
      <c r="F26" s="97">
        <f>F13+F16+F25</f>
        <v>7068508.7599999998</v>
      </c>
      <c r="G26" s="98"/>
      <c r="H26" s="48">
        <f>H25+H16+H13</f>
        <v>11924146.76</v>
      </c>
      <c r="I26" s="49">
        <f>I13+I16+I25</f>
        <v>18992655.519999996</v>
      </c>
    </row>
    <row r="27" spans="1:9" x14ac:dyDescent="0.2"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1" t="s">
        <v>32</v>
      </c>
      <c r="B28" s="50"/>
      <c r="C28" s="50"/>
      <c r="D28" s="50"/>
      <c r="E28" s="50"/>
      <c r="F28" s="50"/>
      <c r="H28" s="50"/>
      <c r="I28" s="52" t="s">
        <v>24</v>
      </c>
    </row>
    <row r="29" spans="1:9" x14ac:dyDescent="0.2">
      <c r="A29" s="51" t="s">
        <v>25</v>
      </c>
      <c r="B29" s="50"/>
      <c r="C29" s="50"/>
      <c r="D29" s="50"/>
      <c r="E29" s="50"/>
      <c r="F29" s="50"/>
      <c r="G29" s="50"/>
      <c r="H29" s="50"/>
      <c r="I29" s="53"/>
    </row>
  </sheetData>
  <mergeCells count="27">
    <mergeCell ref="F24:G24"/>
    <mergeCell ref="F25:G25"/>
    <mergeCell ref="F26:G26"/>
    <mergeCell ref="F17:G17"/>
    <mergeCell ref="F19:G19"/>
    <mergeCell ref="F20:G20"/>
    <mergeCell ref="F21:G21"/>
    <mergeCell ref="F22:G22"/>
    <mergeCell ref="F23:G23"/>
    <mergeCell ref="F18:G18"/>
    <mergeCell ref="I11:I12"/>
    <mergeCell ref="F13:G13"/>
    <mergeCell ref="F14:G14"/>
    <mergeCell ref="F15:G15"/>
    <mergeCell ref="H11:H12"/>
    <mergeCell ref="F16:G16"/>
    <mergeCell ref="A11:A12"/>
    <mergeCell ref="B11:B12"/>
    <mergeCell ref="C11:C12"/>
    <mergeCell ref="D11:D12"/>
    <mergeCell ref="E11:E12"/>
    <mergeCell ref="F10:G10"/>
    <mergeCell ref="B6:E6"/>
    <mergeCell ref="F6:I6"/>
    <mergeCell ref="F7:G7"/>
    <mergeCell ref="F8:G8"/>
    <mergeCell ref="F9:G9"/>
  </mergeCells>
  <pageMargins left="0.39370078740157483" right="0.39370078740157483" top="1.3779527559055118" bottom="0.98425196850393704" header="0" footer="0"/>
  <pageSetup paperSize="9" orientation="landscape" r:id="rId1"/>
  <headerFooter alignWithMargins="0">
    <oddHeader>&amp;L&amp;G</oddHeader>
  </headerFooter>
  <ignoredErrors>
    <ignoredError sqref="I15 I18:I20 I22:I2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2017-08-18T10:44:29Z</cp:lastPrinted>
  <dcterms:created xsi:type="dcterms:W3CDTF">2016-09-13T07:12:23Z</dcterms:created>
  <dcterms:modified xsi:type="dcterms:W3CDTF">2018-02-06T09:32:11Z</dcterms:modified>
</cp:coreProperties>
</file>