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A.Academicos\Servicio de Estudiantes\ACCESO\NEGOCIADO ADMISION\2024-2025\ESTADISTICAS\WEB. CAMBIO ESTUDIOS\"/>
    </mc:Choice>
  </mc:AlternateContent>
  <bookViews>
    <workbookView xWindow="0" yWindow="0" windowWidth="28800" windowHeight="11430"/>
  </bookViews>
  <sheets>
    <sheet name="CambioEst" sheetId="1" r:id="rId1"/>
  </sheets>
  <definedNames>
    <definedName name="_xlnm.Print_Area" localSheetId="0">CambioEst!$A$1:$I$108</definedName>
    <definedName name="Print_Area" localSheetId="0">CambioEst!$A$1:$H$91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1" i="1" l="1"/>
  <c r="H101" i="1"/>
  <c r="H100" i="1" s="1"/>
  <c r="I100" i="1"/>
  <c r="G100" i="1"/>
  <c r="F100" i="1"/>
  <c r="E100" i="1"/>
  <c r="D100" i="1"/>
  <c r="C100" i="1"/>
  <c r="B100" i="1"/>
  <c r="I99" i="1"/>
  <c r="H99" i="1"/>
  <c r="I98" i="1"/>
  <c r="H98" i="1"/>
  <c r="H97" i="1" s="1"/>
  <c r="I97" i="1"/>
  <c r="G97" i="1"/>
  <c r="F97" i="1"/>
  <c r="E97" i="1"/>
  <c r="D97" i="1"/>
  <c r="C97" i="1"/>
  <c r="B97" i="1"/>
  <c r="I96" i="1"/>
  <c r="H96" i="1"/>
  <c r="I95" i="1"/>
  <c r="H95" i="1"/>
  <c r="H94" i="1" s="1"/>
  <c r="I94" i="1"/>
  <c r="G94" i="1"/>
  <c r="F94" i="1"/>
  <c r="E94" i="1"/>
  <c r="D94" i="1"/>
  <c r="C94" i="1"/>
  <c r="B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H82" i="1" s="1"/>
  <c r="I83" i="1"/>
  <c r="H83" i="1"/>
  <c r="I82" i="1"/>
  <c r="G82" i="1"/>
  <c r="F82" i="1"/>
  <c r="E82" i="1"/>
  <c r="D82" i="1"/>
  <c r="C82" i="1"/>
  <c r="B82" i="1"/>
  <c r="I81" i="1"/>
  <c r="H81" i="1"/>
  <c r="H79" i="1" s="1"/>
  <c r="I80" i="1"/>
  <c r="H80" i="1"/>
  <c r="I79" i="1"/>
  <c r="G79" i="1"/>
  <c r="F79" i="1"/>
  <c r="E79" i="1"/>
  <c r="D79" i="1"/>
  <c r="C79" i="1"/>
  <c r="B79" i="1"/>
  <c r="I78" i="1"/>
  <c r="H78" i="1"/>
  <c r="I77" i="1"/>
  <c r="H77" i="1"/>
  <c r="I76" i="1"/>
  <c r="I75" i="1" s="1"/>
  <c r="H76" i="1"/>
  <c r="H75" i="1" s="1"/>
  <c r="G75" i="1"/>
  <c r="F75" i="1"/>
  <c r="E75" i="1"/>
  <c r="D75" i="1"/>
  <c r="C75" i="1"/>
  <c r="B75" i="1"/>
  <c r="I74" i="1"/>
  <c r="H74" i="1"/>
  <c r="I73" i="1"/>
  <c r="H73" i="1"/>
  <c r="G73" i="1"/>
  <c r="F73" i="1"/>
  <c r="E73" i="1"/>
  <c r="D73" i="1"/>
  <c r="C73" i="1"/>
  <c r="B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H62" i="1" s="1"/>
  <c r="I63" i="1"/>
  <c r="I62" i="1" s="1"/>
  <c r="H63" i="1"/>
  <c r="G62" i="1"/>
  <c r="F62" i="1"/>
  <c r="E62" i="1"/>
  <c r="D62" i="1"/>
  <c r="C62" i="1"/>
  <c r="B62" i="1"/>
  <c r="I60" i="1"/>
  <c r="I59" i="1" s="1"/>
  <c r="H60" i="1"/>
  <c r="H59" i="1" s="1"/>
  <c r="G59" i="1"/>
  <c r="F59" i="1"/>
  <c r="E59" i="1"/>
  <c r="D59" i="1"/>
  <c r="C59" i="1"/>
  <c r="B59" i="1"/>
  <c r="I58" i="1"/>
  <c r="H58" i="1"/>
  <c r="I57" i="1"/>
  <c r="H57" i="1"/>
  <c r="I56" i="1"/>
  <c r="H56" i="1"/>
  <c r="I55" i="1"/>
  <c r="I54" i="1" s="1"/>
  <c r="H55" i="1"/>
  <c r="H54" i="1" s="1"/>
  <c r="G54" i="1"/>
  <c r="F54" i="1"/>
  <c r="E54" i="1"/>
  <c r="D54" i="1"/>
  <c r="C54" i="1"/>
  <c r="B54" i="1"/>
  <c r="I53" i="1"/>
  <c r="H53" i="1"/>
  <c r="I52" i="1"/>
  <c r="H52" i="1"/>
  <c r="I51" i="1"/>
  <c r="H51" i="1"/>
  <c r="I50" i="1"/>
  <c r="H50" i="1"/>
  <c r="I49" i="1"/>
  <c r="H49" i="1"/>
  <c r="I48" i="1"/>
  <c r="H48" i="1"/>
  <c r="H46" i="1" s="1"/>
  <c r="I47" i="1"/>
  <c r="I46" i="1" s="1"/>
  <c r="H47" i="1"/>
  <c r="G46" i="1"/>
  <c r="F46" i="1"/>
  <c r="E46" i="1"/>
  <c r="D46" i="1"/>
  <c r="C46" i="1"/>
  <c r="B46" i="1"/>
  <c r="I44" i="1"/>
  <c r="H44" i="1"/>
  <c r="I43" i="1"/>
  <c r="H43" i="1"/>
  <c r="I42" i="1"/>
  <c r="H42" i="1"/>
  <c r="I41" i="1"/>
  <c r="H41" i="1"/>
  <c r="I40" i="1"/>
  <c r="H40" i="1"/>
  <c r="H38" i="1" s="1"/>
  <c r="I39" i="1"/>
  <c r="H39" i="1"/>
  <c r="I38" i="1"/>
  <c r="G38" i="1"/>
  <c r="F38" i="1"/>
  <c r="D38" i="1"/>
  <c r="C38" i="1"/>
  <c r="I36" i="1"/>
  <c r="I35" i="1" s="1"/>
  <c r="H36" i="1"/>
  <c r="H35" i="1"/>
  <c r="G35" i="1"/>
  <c r="F35" i="1"/>
  <c r="E35" i="1"/>
  <c r="D35" i="1"/>
  <c r="C35" i="1"/>
  <c r="B35" i="1"/>
  <c r="I34" i="1"/>
  <c r="H34" i="1"/>
  <c r="I33" i="1"/>
  <c r="H33" i="1"/>
  <c r="I32" i="1"/>
  <c r="H32" i="1"/>
  <c r="H31" i="1" s="1"/>
  <c r="J31" i="1"/>
  <c r="I31" i="1"/>
  <c r="G31" i="1"/>
  <c r="F31" i="1"/>
  <c r="E31" i="1"/>
  <c r="D31" i="1"/>
  <c r="C31" i="1"/>
  <c r="B31" i="1"/>
  <c r="I30" i="1"/>
  <c r="H30" i="1"/>
  <c r="I29" i="1"/>
  <c r="H29" i="1"/>
  <c r="I28" i="1"/>
  <c r="H28" i="1"/>
  <c r="I27" i="1"/>
  <c r="H27" i="1"/>
  <c r="I26" i="1"/>
  <c r="I25" i="1" s="1"/>
  <c r="H26" i="1"/>
  <c r="H25" i="1" s="1"/>
  <c r="G25" i="1"/>
  <c r="F25" i="1"/>
  <c r="E25" i="1"/>
  <c r="D25" i="1"/>
  <c r="C25" i="1"/>
  <c r="B25" i="1"/>
  <c r="I23" i="1"/>
  <c r="H23" i="1"/>
  <c r="H22" i="1" s="1"/>
  <c r="I22" i="1"/>
  <c r="G22" i="1"/>
  <c r="F22" i="1"/>
  <c r="E22" i="1"/>
  <c r="D22" i="1"/>
  <c r="C22" i="1"/>
  <c r="B22" i="1"/>
  <c r="I21" i="1"/>
  <c r="H21" i="1"/>
  <c r="H19" i="1" s="1"/>
  <c r="I20" i="1"/>
  <c r="H20" i="1"/>
  <c r="I19" i="1"/>
  <c r="G19" i="1"/>
  <c r="F19" i="1"/>
  <c r="E19" i="1"/>
  <c r="D19" i="1"/>
  <c r="C19" i="1"/>
  <c r="B19" i="1"/>
  <c r="I18" i="1"/>
  <c r="H18" i="1"/>
  <c r="H16" i="1" s="1"/>
  <c r="I17" i="1"/>
  <c r="H17" i="1"/>
  <c r="I16" i="1"/>
  <c r="G16" i="1"/>
  <c r="F16" i="1"/>
  <c r="D16" i="1"/>
  <c r="C16" i="1"/>
  <c r="I15" i="1"/>
  <c r="I13" i="1" s="1"/>
  <c r="H15" i="1"/>
  <c r="I14" i="1"/>
  <c r="H14" i="1"/>
  <c r="H13" i="1" s="1"/>
  <c r="G13" i="1"/>
  <c r="F13" i="1"/>
  <c r="E13" i="1"/>
  <c r="D13" i="1"/>
  <c r="C13" i="1"/>
  <c r="B13" i="1"/>
  <c r="I12" i="1"/>
  <c r="H12" i="1"/>
  <c r="I11" i="1"/>
  <c r="H11" i="1"/>
  <c r="I10" i="1"/>
  <c r="H10" i="1"/>
  <c r="I9" i="1"/>
  <c r="H9" i="1"/>
  <c r="I8" i="1"/>
  <c r="H8" i="1"/>
  <c r="H7" i="1" s="1"/>
  <c r="G7" i="1"/>
  <c r="G102" i="1" s="1"/>
  <c r="F7" i="1"/>
  <c r="F102" i="1" s="1"/>
  <c r="E7" i="1"/>
  <c r="D7" i="1"/>
  <c r="D102" i="1" s="1"/>
  <c r="C7" i="1"/>
  <c r="C102" i="1" s="1"/>
  <c r="B7" i="1"/>
  <c r="H102" i="1" l="1"/>
  <c r="I7" i="1"/>
  <c r="I102" i="1" s="1"/>
</calcChain>
</file>

<file path=xl/sharedStrings.xml><?xml version="1.0" encoding="utf-8"?>
<sst xmlns="http://schemas.openxmlformats.org/spreadsheetml/2006/main" count="145" uniqueCount="100">
  <si>
    <t>GRADOS</t>
  </si>
  <si>
    <t>Convocatoria Abril</t>
  </si>
  <si>
    <t>Convocatoria Septiembre</t>
  </si>
  <si>
    <t>Total
Solicitudes</t>
  </si>
  <si>
    <t>Plazas</t>
  </si>
  <si>
    <t>Solicitudes</t>
  </si>
  <si>
    <t>Matriculados</t>
  </si>
  <si>
    <t>HUESCA</t>
  </si>
  <si>
    <t>FACULTAD DE CIENCIAS DE LA SALUD Y DEL DEPORTE</t>
  </si>
  <si>
    <t>Ciencias de la Actividad Física y del Deporte</t>
  </si>
  <si>
    <t>Medicina</t>
  </si>
  <si>
    <t>Nutrición Humana y Dietética</t>
  </si>
  <si>
    <t>Odontología</t>
  </si>
  <si>
    <t>P.C. Nutrición Humana y Dietética y Ciencias de la Actividad Física y del Deporte</t>
  </si>
  <si>
    <t>FACULTAD DE CIENCIAS HUMANAS Y DE LA EDUCACIÓN</t>
  </si>
  <si>
    <t>Magisterio en Educación Infantil</t>
  </si>
  <si>
    <t>Magisterio en Educación Primaria</t>
  </si>
  <si>
    <t>ESCUELA POLITÉCNICA SUPERIOR</t>
  </si>
  <si>
    <t>S/L</t>
  </si>
  <si>
    <t>Ciencias Ambientales</t>
  </si>
  <si>
    <t>Ingeniería Agroalimentaria y del Medio Rural</t>
  </si>
  <si>
    <t>FACULTAD DE EMPRESA Y GESTIÓN PÚBLICA</t>
  </si>
  <si>
    <t>Administración y Dirección de Empresas</t>
  </si>
  <si>
    <t>Gestión Y Administración Pública</t>
  </si>
  <si>
    <t>ESCUELA UNIVERSITARIA DE ENFERMERÍA</t>
  </si>
  <si>
    <t>Enfermería</t>
  </si>
  <si>
    <t>0*</t>
  </si>
  <si>
    <t>TERUEL</t>
  </si>
  <si>
    <t>FACULTAD DE CIENCIAS SOCIALES Y HUMANAS</t>
  </si>
  <si>
    <t>Bellas Artes</t>
  </si>
  <si>
    <t>Psicologçia</t>
  </si>
  <si>
    <t>ESCUELA UNIVERSITARIA POLITÉCNICA</t>
  </si>
  <si>
    <t>Ingeniería Electrónica y Automática</t>
  </si>
  <si>
    <t>Ingeniería Informática</t>
  </si>
  <si>
    <t>P.C Ingeniería Informática y Administración y Dirección de Empresas</t>
  </si>
  <si>
    <t>LA ALMUNIA</t>
  </si>
  <si>
    <t>Arquitectura Técnica</t>
  </si>
  <si>
    <t>Ingeniería Civil</t>
  </si>
  <si>
    <t>Ingeniería de Datos en Procesos Industriales</t>
  </si>
  <si>
    <t>Ingeniería de Organización Industrial</t>
  </si>
  <si>
    <t>Ingeniería Mecatrónica</t>
  </si>
  <si>
    <t>P.C. Ingeniería Mecatrónica e Ingeniería de la Organización Industrial</t>
  </si>
  <si>
    <t>ZARAGOZA</t>
  </si>
  <si>
    <t>FACULTAD DE CIENCIAS</t>
  </si>
  <si>
    <t>Biotecnología</t>
  </si>
  <si>
    <t>Física</t>
  </si>
  <si>
    <t>Geología</t>
  </si>
  <si>
    <t>Matemáticas</t>
  </si>
  <si>
    <t>Óptica y Optometría</t>
  </si>
  <si>
    <t>P.C. Física y Matemáticas</t>
  </si>
  <si>
    <t>Química</t>
  </si>
  <si>
    <t>FACULTAD DE ECONOMÍA Y EMPRESA (Pendiente Programa 1+x)</t>
  </si>
  <si>
    <t>Economía</t>
  </si>
  <si>
    <t>Finanzas y Contabilidad</t>
  </si>
  <si>
    <t>Marketing e Investigación de Mercados</t>
  </si>
  <si>
    <t>FACULTAD DE DERECHO</t>
  </si>
  <si>
    <t>Derecho</t>
  </si>
  <si>
    <t>P.C. Derecho y Administración y Dirección de Empresas</t>
  </si>
  <si>
    <t>-</t>
  </si>
  <si>
    <t>FACULTAD DE FILOSOFÍA Y LETRAS</t>
  </si>
  <si>
    <t>Estudios Clásicos</t>
  </si>
  <si>
    <t>Estudios Ingleses</t>
  </si>
  <si>
    <t>Filología Hispánica</t>
  </si>
  <si>
    <t>Filosofía</t>
  </si>
  <si>
    <t>Geografía y Ordenación del Territorio</t>
  </si>
  <si>
    <t>Historia</t>
  </si>
  <si>
    <t>Historia del Arte</t>
  </si>
  <si>
    <t>Información y Documentación</t>
  </si>
  <si>
    <t>Lenguas Modernas</t>
  </si>
  <si>
    <t>Periodismo</t>
  </si>
  <si>
    <t>FACULTAD DE MEDICINA</t>
  </si>
  <si>
    <t>FACULTAD DE CIENCIAS DE LA SALUD</t>
  </si>
  <si>
    <t>Fisioterapia</t>
  </si>
  <si>
    <t>Terapia Ocupacional</t>
  </si>
  <si>
    <t>FACULTAD DE VETERINARIA</t>
  </si>
  <si>
    <t>Ciencia y Tecnología de los Alimentos</t>
  </si>
  <si>
    <t>Veterinaria</t>
  </si>
  <si>
    <t>ESCUELA DE INGENIERÍA Y ARQUITECTURA</t>
  </si>
  <si>
    <t>Estudios en Arquitectura</t>
  </si>
  <si>
    <t>Ingeniería Biomédica</t>
  </si>
  <si>
    <t>Ingeniería de Tecnologías Industriales</t>
  </si>
  <si>
    <t>Ingeniería Eléctrica</t>
  </si>
  <si>
    <t>Ingeniería en Diseño Industrial y Desarrollo del Producto</t>
  </si>
  <si>
    <t>Ingeniería en Tecnologías y Servicios de Telecomunicación</t>
  </si>
  <si>
    <t>Ingeniería Mecánica</t>
  </si>
  <si>
    <t>Ingeniería Química</t>
  </si>
  <si>
    <t>P.C. Matemáticas e Ingeniería Informática</t>
  </si>
  <si>
    <t>FACULTAD DE EDUCACIÓN</t>
  </si>
  <si>
    <t>FACULTAD DE CIENCIAS SOCIALES Y DEL TRABAJO</t>
  </si>
  <si>
    <t>Relaciones Laborales y Recursos Humanos</t>
  </si>
  <si>
    <t>Trabajo Social</t>
  </si>
  <si>
    <t>ESCUELA UNIVERSITARIA DE TURISMO</t>
  </si>
  <si>
    <t>Turismo</t>
  </si>
  <si>
    <t>0* Solo se cubren las plazas vacantes de cada curso</t>
  </si>
  <si>
    <t>(*). El alumno matriculado en la convocatoria ordinaria solicitó anulación habiendo finalizado el periodo de matrícula</t>
  </si>
  <si>
    <t>Fuente: Centros universitarios</t>
  </si>
  <si>
    <t>Fecha datos: 20 noviembre de 2024</t>
  </si>
  <si>
    <t>ESTADÍSTICAS CAMBIO DE ESTUDIOS. CURSO 2024-2025</t>
  </si>
  <si>
    <t>Total matriculados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</si>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</sst>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  <family val="2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Verdana"/>
      <family val="2"/>
    </font>
    <font>
      <b/>
      <sz val="7"/>
      <color theme="0"/>
      <name val="Verdana"/>
      <family val="2"/>
    </font>
    <font>
      <b/>
      <i/>
      <sz val="8"/>
      <name val="Verdana"/>
      <family val="2"/>
    </font>
    <font>
      <b/>
      <sz val="8"/>
      <color rgb="FF0070C0"/>
      <name val="Verdana"/>
      <family val="2"/>
    </font>
    <font>
      <b/>
      <sz val="8"/>
      <name val="Verdana"/>
      <family val="2"/>
    </font>
    <font>
      <i/>
      <sz val="8"/>
      <color theme="1"/>
      <name val="Verdana"/>
      <family val="2"/>
    </font>
    <font>
      <sz val="8"/>
      <color rgb="FF0070C0"/>
      <name val="Verdana"/>
      <family val="2"/>
    </font>
    <font>
      <sz val="8"/>
      <color theme="1"/>
      <name val="Verdana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sz val="10"/>
      <color theme="0"/>
      <name val="Tahoma"/>
      <family val="2"/>
    </font>
    <font>
      <b/>
      <sz val="9"/>
      <color theme="0"/>
      <name val="Verdana"/>
      <family val="2"/>
    </font>
    <font>
      <b/>
      <sz val="9"/>
      <color rgb="FFC0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FF4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rgb="FFFFFF00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1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/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/>
      <diagonal/>
    </border>
    <border>
      <left style="double">
        <color indexed="64"/>
      </left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/>
      <top/>
      <bottom/>
      <diagonal/>
    </border>
    <border>
      <left style="double">
        <color indexed="64"/>
      </left>
      <right style="medium">
        <color theme="1"/>
      </right>
      <top/>
      <bottom/>
      <diagonal/>
    </border>
    <border>
      <left style="double">
        <color indexed="64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double">
        <color indexed="64"/>
      </left>
      <right style="double">
        <color indexed="64"/>
      </right>
      <top/>
      <bottom style="medium">
        <color theme="1"/>
      </bottom>
      <diagonal/>
    </border>
    <border>
      <left style="double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double">
        <color indexed="64"/>
      </right>
      <top/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/>
      <right style="double">
        <color indexed="64"/>
      </right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2">
    <xf numFmtId="0" fontId="0" fillId="0" borderId="0"/>
    <xf numFmtId="0" fontId="4" fillId="0" borderId="0"/>
  </cellStyleXfs>
  <cellXfs count="106">
    <xf numFmtId="0" fontId="0" fillId="0" borderId="0" xfId="0"/>
    <xf numFmtId="0" fontId="1" fillId="0" borderId="0" xfId="0" applyFont="1"/>
    <xf numFmtId="0" fontId="5" fillId="0" borderId="0" xfId="1" applyFont="1"/>
    <xf numFmtId="0" fontId="3" fillId="0" borderId="0" xfId="0" applyFont="1" applyAlignment="1">
      <alignment horizontal="center"/>
    </xf>
    <xf numFmtId="0" fontId="1" fillId="0" borderId="0" xfId="0" applyFont="1" applyBorder="1"/>
    <xf numFmtId="0" fontId="9" fillId="5" borderId="5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1" fontId="10" fillId="5" borderId="5" xfId="0" applyNumberFormat="1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1" fontId="13" fillId="0" borderId="10" xfId="0" applyNumberFormat="1" applyFont="1" applyBorder="1" applyAlignment="1">
      <alignment horizontal="center" vertical="center"/>
    </xf>
    <xf numFmtId="1" fontId="13" fillId="0" borderId="9" xfId="0" applyNumberFormat="1" applyFont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" fillId="0" borderId="12" xfId="0" applyFont="1" applyBorder="1"/>
    <xf numFmtId="0" fontId="13" fillId="0" borderId="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1" fontId="13" fillId="0" borderId="10" xfId="0" applyNumberFormat="1" applyFont="1" applyFill="1" applyBorder="1" applyAlignment="1">
      <alignment horizontal="center" vertical="center"/>
    </xf>
    <xf numFmtId="1" fontId="13" fillId="0" borderId="9" xfId="0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1" fontId="13" fillId="0" borderId="14" xfId="0" applyNumberFormat="1" applyFont="1" applyBorder="1" applyAlignment="1">
      <alignment horizontal="center" vertical="center"/>
    </xf>
    <xf numFmtId="1" fontId="13" fillId="0" borderId="13" xfId="0" applyNumberFormat="1" applyFont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1" fontId="13" fillId="0" borderId="17" xfId="0" applyNumberFormat="1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1" fontId="13" fillId="0" borderId="17" xfId="0" applyNumberFormat="1" applyFont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1" fontId="13" fillId="0" borderId="13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1" fontId="13" fillId="0" borderId="8" xfId="0" applyNumberFormat="1" applyFont="1" applyFill="1" applyBorder="1" applyAlignment="1">
      <alignment horizontal="center" vertical="center"/>
    </xf>
    <xf numFmtId="1" fontId="13" fillId="0" borderId="8" xfId="0" applyNumberFormat="1" applyFont="1" applyBorder="1" applyAlignment="1">
      <alignment horizontal="center" vertical="center"/>
    </xf>
    <xf numFmtId="0" fontId="14" fillId="0" borderId="0" xfId="0" applyFont="1"/>
    <xf numFmtId="0" fontId="15" fillId="0" borderId="0" xfId="1" applyFont="1"/>
    <xf numFmtId="0" fontId="14" fillId="0" borderId="0" xfId="0" applyFont="1" applyFill="1"/>
    <xf numFmtId="0" fontId="1" fillId="0" borderId="0" xfId="0" applyFont="1" applyFill="1"/>
    <xf numFmtId="0" fontId="10" fillId="6" borderId="7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left"/>
    </xf>
    <xf numFmtId="0" fontId="2" fillId="0" borderId="21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7" fillId="4" borderId="1" xfId="0" applyFont="1" applyFill="1" applyBorder="1" applyAlignment="1">
      <alignment horizontal="left" vertical="center" wrapText="1" indent="1"/>
    </xf>
    <xf numFmtId="0" fontId="17" fillId="4" borderId="4" xfId="0" applyFont="1" applyFill="1" applyBorder="1" applyAlignment="1">
      <alignment horizontal="left" vertical="center" wrapText="1" indent="1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0" fontId="1" fillId="0" borderId="22" xfId="0" applyFont="1" applyBorder="1"/>
    <xf numFmtId="0" fontId="3" fillId="0" borderId="23" xfId="0" applyFont="1" applyBorder="1" applyAlignment="1">
      <alignment horizontal="center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17" fillId="4" borderId="37" xfId="0" applyFont="1" applyFill="1" applyBorder="1" applyAlignment="1">
      <alignment horizontal="left" vertical="center" wrapText="1" indent="1"/>
    </xf>
    <xf numFmtId="0" fontId="17" fillId="4" borderId="38" xfId="0" applyFont="1" applyFill="1" applyBorder="1" applyAlignment="1">
      <alignment horizontal="left" vertical="center" wrapText="1" indent="1"/>
    </xf>
    <xf numFmtId="0" fontId="8" fillId="5" borderId="39" xfId="0" applyFont="1" applyFill="1" applyBorder="1" applyAlignment="1">
      <alignment horizontal="left" vertical="center" wrapText="1"/>
    </xf>
    <xf numFmtId="1" fontId="10" fillId="5" borderId="40" xfId="0" applyNumberFormat="1" applyFont="1" applyFill="1" applyBorder="1" applyAlignment="1">
      <alignment horizontal="center" vertical="center" wrapText="1"/>
    </xf>
    <xf numFmtId="0" fontId="11" fillId="0" borderId="41" xfId="0" applyFont="1" applyBorder="1" applyAlignment="1">
      <alignment horizontal="left" indent="1"/>
    </xf>
    <xf numFmtId="1" fontId="13" fillId="0" borderId="42" xfId="0" applyNumberFormat="1" applyFont="1" applyBorder="1" applyAlignment="1">
      <alignment horizontal="center" vertical="center"/>
    </xf>
    <xf numFmtId="0" fontId="11" fillId="0" borderId="41" xfId="0" applyFont="1" applyBorder="1" applyAlignment="1">
      <alignment horizontal="left" wrapText="1" indent="1"/>
    </xf>
    <xf numFmtId="0" fontId="11" fillId="0" borderId="41" xfId="0" applyFont="1" applyFill="1" applyBorder="1" applyAlignment="1">
      <alignment horizontal="left" indent="1"/>
    </xf>
    <xf numFmtId="1" fontId="13" fillId="0" borderId="42" xfId="0" applyNumberFormat="1" applyFont="1" applyFill="1" applyBorder="1" applyAlignment="1">
      <alignment horizontal="center" vertical="center"/>
    </xf>
    <xf numFmtId="1" fontId="13" fillId="0" borderId="43" xfId="0" applyNumberFormat="1" applyFont="1" applyBorder="1" applyAlignment="1">
      <alignment horizontal="center" vertical="center"/>
    </xf>
    <xf numFmtId="0" fontId="17" fillId="4" borderId="44" xfId="0" applyFont="1" applyFill="1" applyBorder="1" applyAlignment="1">
      <alignment horizontal="left" vertical="center" wrapText="1" indent="1"/>
    </xf>
    <xf numFmtId="0" fontId="17" fillId="4" borderId="45" xfId="0" applyFont="1" applyFill="1" applyBorder="1" applyAlignment="1">
      <alignment horizontal="left" vertical="center" wrapText="1" indent="1"/>
    </xf>
    <xf numFmtId="0" fontId="11" fillId="0" borderId="41" xfId="0" applyFont="1" applyFill="1" applyBorder="1" applyAlignment="1">
      <alignment horizontal="left" wrapText="1" indent="1"/>
    </xf>
    <xf numFmtId="1" fontId="13" fillId="0" borderId="43" xfId="0" applyNumberFormat="1" applyFont="1" applyFill="1" applyBorder="1" applyAlignment="1">
      <alignment horizontal="center" vertical="center"/>
    </xf>
    <xf numFmtId="1" fontId="13" fillId="0" borderId="46" xfId="0" applyNumberFormat="1" applyFont="1" applyBorder="1" applyAlignment="1">
      <alignment horizontal="center" vertical="center"/>
    </xf>
    <xf numFmtId="0" fontId="10" fillId="5" borderId="40" xfId="0" applyFont="1" applyFill="1" applyBorder="1" applyAlignment="1">
      <alignment horizontal="center" vertical="center" wrapText="1"/>
    </xf>
    <xf numFmtId="0" fontId="13" fillId="0" borderId="42" xfId="0" applyFont="1" applyFill="1" applyBorder="1" applyAlignment="1">
      <alignment horizontal="center" vertical="center"/>
    </xf>
    <xf numFmtId="0" fontId="13" fillId="0" borderId="46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left" indent="1"/>
    </xf>
    <xf numFmtId="0" fontId="12" fillId="0" borderId="48" xfId="0" applyFont="1" applyFill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1" fontId="13" fillId="0" borderId="48" xfId="0" applyNumberFormat="1" applyFont="1" applyBorder="1" applyAlignment="1">
      <alignment horizontal="center" vertical="center"/>
    </xf>
    <xf numFmtId="1" fontId="13" fillId="0" borderId="53" xfId="0" applyNumberFormat="1" applyFont="1" applyBorder="1" applyAlignment="1">
      <alignment horizontal="center" vertical="center"/>
    </xf>
  </cellXfs>
  <cellStyles count="2">
    <cellStyle name="Normal" xfId="0" builtinId="0"/>
    <cellStyle name="Normal 3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240196</xdr:colOff>
      <xdr:row>0</xdr:row>
      <xdr:rowOff>104362</xdr:rowOff>
    </xdr:from>
    <xdr:to>
      <xdr:col>0</xdr:col>
      <xdr:colOff>2743200</xdr:colOff>
      <xdr:row>0</xdr:row>
      <xdr:rowOff>695325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196" y="104362"/>
          <a:ext cx="2503004" cy="5909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09"/>
  <sheetViews>
    <sheetView tabSelected="1" zoomScaleNormal="100" workbookViewId="0">
      <pane ySplit="1" topLeftCell="A2" activePane="bottomLeft" state="frozen"/>
      <selection activeCell="B1" sqref="B1:R1"/>
      <selection pane="bottomLeft" activeCell="N3" sqref="N3"/>
    </sheetView>
  </sheetViews>
  <sheetFormatPr baseColWidth="10" defaultRowHeight="11.25" x14ac:dyDescent="0.2"/>
  <cols>
    <col min="1" max="1" width="55.5703125" style="1" customWidth="1"/>
    <col min="2" max="2" width="6.5703125" style="1" customWidth="1"/>
    <col min="3" max="3" width="9.5703125" style="1" customWidth="1"/>
    <col min="4" max="4" width="11.140625" style="1" customWidth="1"/>
    <col min="5" max="5" width="6.85546875" style="1" customWidth="1"/>
    <col min="6" max="6" width="9.28515625" style="1" customWidth="1"/>
    <col min="7" max="7" width="11.140625" style="1" customWidth="1"/>
    <col min="8" max="8" width="10.85546875" style="1" customWidth="1"/>
    <col min="9" max="9" width="13.5703125" style="1" customWidth="1"/>
    <col min="10" max="10" width="11.42578125" style="1" hidden="1" customWidth="1"/>
    <col min="11" max="16384" width="11.42578125" style="1"/>
  </cols>
  <sheetData>
    <row r="1" spans="1:11" ht="57.75" customHeight="1" x14ac:dyDescent="0.2"/>
    <row r="2" spans="1:11" ht="16.5" thickBot="1" x14ac:dyDescent="0.3">
      <c r="A2" s="56" t="s">
        <v>97</v>
      </c>
      <c r="B2" s="57"/>
      <c r="C2" s="57"/>
      <c r="D2" s="57"/>
      <c r="E2" s="57"/>
      <c r="F2" s="57"/>
      <c r="G2" s="57"/>
      <c r="H2" s="57"/>
      <c r="I2" s="57"/>
      <c r="J2" s="2"/>
    </row>
    <row r="3" spans="1:11" ht="12" thickBot="1" x14ac:dyDescent="0.25">
      <c r="A3" s="64"/>
      <c r="B3" s="58"/>
      <c r="C3" s="58"/>
      <c r="D3" s="58"/>
      <c r="E3" s="58"/>
      <c r="F3" s="3"/>
      <c r="G3" s="64"/>
      <c r="H3" s="58"/>
      <c r="I3" s="58"/>
      <c r="J3" s="2"/>
    </row>
    <row r="4" spans="1:11" ht="23.25" customHeight="1" x14ac:dyDescent="0.2">
      <c r="A4" s="65" t="s">
        <v>0</v>
      </c>
      <c r="B4" s="67" t="s">
        <v>1</v>
      </c>
      <c r="C4" s="67"/>
      <c r="D4" s="68"/>
      <c r="E4" s="69" t="s">
        <v>2</v>
      </c>
      <c r="F4" s="67"/>
      <c r="G4" s="68"/>
      <c r="H4" s="70" t="s">
        <v>3</v>
      </c>
      <c r="I4" s="71" t="s">
        <v>98</v>
      </c>
      <c r="K4" s="63"/>
    </row>
    <row r="5" spans="1:11" s="4" customFormat="1" ht="21.75" customHeight="1" thickBot="1" x14ac:dyDescent="0.25">
      <c r="A5" s="66"/>
      <c r="B5" s="72" t="s">
        <v>4</v>
      </c>
      <c r="C5" s="73" t="s">
        <v>5</v>
      </c>
      <c r="D5" s="74" t="s">
        <v>6</v>
      </c>
      <c r="E5" s="75" t="s">
        <v>4</v>
      </c>
      <c r="F5" s="75" t="s">
        <v>5</v>
      </c>
      <c r="G5" s="76" t="s">
        <v>6</v>
      </c>
      <c r="H5" s="77"/>
      <c r="I5" s="78"/>
      <c r="J5" s="1"/>
    </row>
    <row r="6" spans="1:11" x14ac:dyDescent="0.2">
      <c r="A6" s="79" t="s">
        <v>7</v>
      </c>
      <c r="B6" s="59"/>
      <c r="C6" s="59"/>
      <c r="D6" s="59"/>
      <c r="E6" s="59"/>
      <c r="F6" s="59"/>
      <c r="G6" s="59"/>
      <c r="H6" s="59"/>
      <c r="I6" s="80"/>
    </row>
    <row r="7" spans="1:11" x14ac:dyDescent="0.2">
      <c r="A7" s="81" t="s">
        <v>8</v>
      </c>
      <c r="B7" s="5">
        <f t="shared" ref="B7:H7" si="0">SUM(B8:B12)</f>
        <v>5</v>
      </c>
      <c r="C7" s="6">
        <f t="shared" si="0"/>
        <v>61</v>
      </c>
      <c r="D7" s="7">
        <f t="shared" si="0"/>
        <v>4</v>
      </c>
      <c r="E7" s="5">
        <f t="shared" si="0"/>
        <v>2</v>
      </c>
      <c r="F7" s="8">
        <f t="shared" si="0"/>
        <v>0</v>
      </c>
      <c r="G7" s="8">
        <f t="shared" si="0"/>
        <v>0</v>
      </c>
      <c r="H7" s="9">
        <f t="shared" si="0"/>
        <v>61</v>
      </c>
      <c r="I7" s="82">
        <f>SUM(D7,G7)</f>
        <v>4</v>
      </c>
    </row>
    <row r="8" spans="1:11" x14ac:dyDescent="0.2">
      <c r="A8" s="83" t="s">
        <v>9</v>
      </c>
      <c r="B8" s="10">
        <v>1</v>
      </c>
      <c r="C8" s="11">
        <v>8</v>
      </c>
      <c r="D8" s="12">
        <v>1</v>
      </c>
      <c r="E8" s="13">
        <v>0</v>
      </c>
      <c r="F8" s="14">
        <v>0</v>
      </c>
      <c r="G8" s="15">
        <v>0</v>
      </c>
      <c r="H8" s="16">
        <f>SUM(C8,F8)</f>
        <v>8</v>
      </c>
      <c r="I8" s="84">
        <f>+SUM(D8,G8)</f>
        <v>1</v>
      </c>
    </row>
    <row r="9" spans="1:11" x14ac:dyDescent="0.2">
      <c r="A9" s="83" t="s">
        <v>10</v>
      </c>
      <c r="B9" s="10">
        <v>1</v>
      </c>
      <c r="C9" s="11">
        <v>29</v>
      </c>
      <c r="D9" s="17">
        <v>1</v>
      </c>
      <c r="E9" s="13">
        <v>0</v>
      </c>
      <c r="F9" s="14">
        <v>0</v>
      </c>
      <c r="G9" s="15">
        <v>0</v>
      </c>
      <c r="H9" s="16">
        <f t="shared" ref="H9:H12" si="1">SUM(C9,F9)</f>
        <v>29</v>
      </c>
      <c r="I9" s="84" t="str">
        <f>+CONCATENATE(SUM(D9,G9),"(*)")</f>
        <v>1(*)</v>
      </c>
    </row>
    <row r="10" spans="1:11" x14ac:dyDescent="0.2">
      <c r="A10" s="83" t="s">
        <v>11</v>
      </c>
      <c r="B10" s="10">
        <v>1</v>
      </c>
      <c r="C10" s="11">
        <v>1</v>
      </c>
      <c r="D10" s="12">
        <v>0</v>
      </c>
      <c r="E10" s="13">
        <v>1</v>
      </c>
      <c r="F10" s="14">
        <v>0</v>
      </c>
      <c r="G10" s="15">
        <v>0</v>
      </c>
      <c r="H10" s="16">
        <f t="shared" si="1"/>
        <v>1</v>
      </c>
      <c r="I10" s="84">
        <f t="shared" ref="I10:I12" si="2">+SUM(D10,G10)</f>
        <v>0</v>
      </c>
    </row>
    <row r="11" spans="1:11" x14ac:dyDescent="0.2">
      <c r="A11" s="83" t="s">
        <v>12</v>
      </c>
      <c r="B11" s="10">
        <v>1</v>
      </c>
      <c r="C11" s="11">
        <v>22</v>
      </c>
      <c r="D11" s="12">
        <v>1</v>
      </c>
      <c r="E11" s="13">
        <v>0</v>
      </c>
      <c r="F11" s="14">
        <v>0</v>
      </c>
      <c r="G11" s="15">
        <v>0</v>
      </c>
      <c r="H11" s="16">
        <f t="shared" si="1"/>
        <v>22</v>
      </c>
      <c r="I11" s="84">
        <f t="shared" si="2"/>
        <v>1</v>
      </c>
    </row>
    <row r="12" spans="1:11" ht="24.75" customHeight="1" x14ac:dyDescent="0.2">
      <c r="A12" s="85" t="s">
        <v>13</v>
      </c>
      <c r="B12" s="10">
        <v>1</v>
      </c>
      <c r="C12" s="11">
        <v>1</v>
      </c>
      <c r="D12" s="12">
        <v>1</v>
      </c>
      <c r="E12" s="13">
        <v>1</v>
      </c>
      <c r="F12" s="14">
        <v>0</v>
      </c>
      <c r="G12" s="15">
        <v>0</v>
      </c>
      <c r="H12" s="16">
        <f t="shared" si="1"/>
        <v>1</v>
      </c>
      <c r="I12" s="84">
        <f t="shared" si="2"/>
        <v>1</v>
      </c>
    </row>
    <row r="13" spans="1:11" x14ac:dyDescent="0.2">
      <c r="A13" s="81" t="s">
        <v>14</v>
      </c>
      <c r="B13" s="5">
        <f>SUM(B14:B15)</f>
        <v>40</v>
      </c>
      <c r="C13" s="6">
        <f>SUM(C14:C15)</f>
        <v>24</v>
      </c>
      <c r="D13" s="7">
        <f t="shared" ref="D13:I13" si="3">SUM(D14:D15)</f>
        <v>14</v>
      </c>
      <c r="E13" s="5">
        <f>+SUM(E14:E15)</f>
        <v>22</v>
      </c>
      <c r="F13" s="8">
        <f t="shared" si="3"/>
        <v>13</v>
      </c>
      <c r="G13" s="8">
        <f t="shared" si="3"/>
        <v>7</v>
      </c>
      <c r="H13" s="9">
        <f t="shared" si="3"/>
        <v>37</v>
      </c>
      <c r="I13" s="82">
        <f t="shared" si="3"/>
        <v>21</v>
      </c>
    </row>
    <row r="14" spans="1:11" x14ac:dyDescent="0.2">
      <c r="A14" s="83" t="s">
        <v>15</v>
      </c>
      <c r="B14" s="10">
        <v>20</v>
      </c>
      <c r="C14" s="11">
        <v>4</v>
      </c>
      <c r="D14" s="12">
        <v>2</v>
      </c>
      <c r="E14" s="13">
        <v>18</v>
      </c>
      <c r="F14" s="14">
        <v>3</v>
      </c>
      <c r="G14" s="15">
        <v>1</v>
      </c>
      <c r="H14" s="16">
        <f>C14+F14</f>
        <v>7</v>
      </c>
      <c r="I14" s="84">
        <f>D14+G14</f>
        <v>3</v>
      </c>
    </row>
    <row r="15" spans="1:11" x14ac:dyDescent="0.2">
      <c r="A15" s="83" t="s">
        <v>16</v>
      </c>
      <c r="B15" s="10">
        <v>20</v>
      </c>
      <c r="C15" s="11">
        <v>20</v>
      </c>
      <c r="D15" s="12">
        <v>12</v>
      </c>
      <c r="E15" s="13">
        <v>4</v>
      </c>
      <c r="F15" s="14">
        <v>10</v>
      </c>
      <c r="G15" s="15">
        <v>6</v>
      </c>
      <c r="H15" s="16">
        <f>C15+F15</f>
        <v>30</v>
      </c>
      <c r="I15" s="84">
        <f>D15+G15</f>
        <v>18</v>
      </c>
    </row>
    <row r="16" spans="1:11" x14ac:dyDescent="0.2">
      <c r="A16" s="81" t="s">
        <v>17</v>
      </c>
      <c r="B16" s="5" t="s">
        <v>18</v>
      </c>
      <c r="C16" s="6">
        <f>SUM(C17:C18)</f>
        <v>4</v>
      </c>
      <c r="D16" s="7">
        <f t="shared" ref="D16:I16" si="4">SUM(D17:D18)</f>
        <v>4</v>
      </c>
      <c r="E16" s="5" t="s">
        <v>18</v>
      </c>
      <c r="F16" s="8">
        <f t="shared" si="4"/>
        <v>0</v>
      </c>
      <c r="G16" s="8">
        <f t="shared" si="4"/>
        <v>0</v>
      </c>
      <c r="H16" s="9">
        <f t="shared" si="4"/>
        <v>4</v>
      </c>
      <c r="I16" s="82">
        <f t="shared" si="4"/>
        <v>4</v>
      </c>
    </row>
    <row r="17" spans="1:11" x14ac:dyDescent="0.2">
      <c r="A17" s="83" t="s">
        <v>19</v>
      </c>
      <c r="B17" s="10" t="s">
        <v>18</v>
      </c>
      <c r="C17" s="11">
        <v>0</v>
      </c>
      <c r="D17" s="12">
        <v>0</v>
      </c>
      <c r="E17" s="13" t="s">
        <v>18</v>
      </c>
      <c r="F17" s="14">
        <v>0</v>
      </c>
      <c r="G17" s="15">
        <v>0</v>
      </c>
      <c r="H17" s="16">
        <f>+C17+F17</f>
        <v>0</v>
      </c>
      <c r="I17" s="84">
        <f>+D17+G17</f>
        <v>0</v>
      </c>
    </row>
    <row r="18" spans="1:11" x14ac:dyDescent="0.2">
      <c r="A18" s="83" t="s">
        <v>20</v>
      </c>
      <c r="B18" s="10" t="s">
        <v>18</v>
      </c>
      <c r="C18" s="11">
        <v>4</v>
      </c>
      <c r="D18" s="12">
        <v>4</v>
      </c>
      <c r="E18" s="13" t="s">
        <v>18</v>
      </c>
      <c r="F18" s="14">
        <v>0</v>
      </c>
      <c r="G18" s="15">
        <v>0</v>
      </c>
      <c r="H18" s="16">
        <f>+C18+F18</f>
        <v>4</v>
      </c>
      <c r="I18" s="84">
        <f>+D18+G18</f>
        <v>4</v>
      </c>
      <c r="K18" s="18"/>
    </row>
    <row r="19" spans="1:11" x14ac:dyDescent="0.2">
      <c r="A19" s="81" t="s">
        <v>21</v>
      </c>
      <c r="B19" s="5">
        <f>SUM(B20:B21)</f>
        <v>20</v>
      </c>
      <c r="C19" s="6">
        <f>SUM(C20:C21)</f>
        <v>3</v>
      </c>
      <c r="D19" s="7">
        <f t="shared" ref="D19:I19" si="5">SUM(D20:D21)</f>
        <v>2</v>
      </c>
      <c r="E19" s="5">
        <f>+SUM(E20:E21)</f>
        <v>18</v>
      </c>
      <c r="F19" s="8">
        <f t="shared" si="5"/>
        <v>2</v>
      </c>
      <c r="G19" s="8">
        <f t="shared" si="5"/>
        <v>1</v>
      </c>
      <c r="H19" s="9">
        <f t="shared" si="5"/>
        <v>5</v>
      </c>
      <c r="I19" s="82">
        <f t="shared" si="5"/>
        <v>3</v>
      </c>
    </row>
    <row r="20" spans="1:11" x14ac:dyDescent="0.2">
      <c r="A20" s="86" t="s">
        <v>22</v>
      </c>
      <c r="B20" s="10">
        <v>10</v>
      </c>
      <c r="C20" s="19">
        <v>2</v>
      </c>
      <c r="D20" s="17">
        <v>1</v>
      </c>
      <c r="E20" s="10">
        <v>9</v>
      </c>
      <c r="F20" s="20">
        <v>1</v>
      </c>
      <c r="G20" s="21">
        <v>1</v>
      </c>
      <c r="H20" s="22">
        <f>+C20+F20</f>
        <v>3</v>
      </c>
      <c r="I20" s="87">
        <f>+D20+G20</f>
        <v>2</v>
      </c>
    </row>
    <row r="21" spans="1:11" x14ac:dyDescent="0.2">
      <c r="A21" s="86" t="s">
        <v>23</v>
      </c>
      <c r="B21" s="10">
        <v>10</v>
      </c>
      <c r="C21" s="19">
        <v>1</v>
      </c>
      <c r="D21" s="17">
        <v>1</v>
      </c>
      <c r="E21" s="10">
        <v>9</v>
      </c>
      <c r="F21" s="20">
        <v>1</v>
      </c>
      <c r="G21" s="21">
        <v>0</v>
      </c>
      <c r="H21" s="22">
        <f>+C21+F21</f>
        <v>2</v>
      </c>
      <c r="I21" s="87">
        <f>+D21+G21</f>
        <v>1</v>
      </c>
    </row>
    <row r="22" spans="1:11" x14ac:dyDescent="0.2">
      <c r="A22" s="81" t="s">
        <v>24</v>
      </c>
      <c r="B22" s="5" t="str">
        <f>B23</f>
        <v>0*</v>
      </c>
      <c r="C22" s="6">
        <f>C23</f>
        <v>36</v>
      </c>
      <c r="D22" s="7">
        <f t="shared" ref="D22:I22" si="6">D23</f>
        <v>8</v>
      </c>
      <c r="E22" s="5">
        <f>E23</f>
        <v>0</v>
      </c>
      <c r="F22" s="8">
        <f t="shared" si="6"/>
        <v>0</v>
      </c>
      <c r="G22" s="8">
        <f t="shared" si="6"/>
        <v>0</v>
      </c>
      <c r="H22" s="9">
        <f t="shared" si="6"/>
        <v>36</v>
      </c>
      <c r="I22" s="82">
        <f t="shared" si="6"/>
        <v>8</v>
      </c>
    </row>
    <row r="23" spans="1:11" x14ac:dyDescent="0.2">
      <c r="A23" s="83" t="s">
        <v>25</v>
      </c>
      <c r="B23" s="23" t="s">
        <v>26</v>
      </c>
      <c r="C23" s="11">
        <v>36</v>
      </c>
      <c r="D23" s="24">
        <v>8</v>
      </c>
      <c r="E23" s="25">
        <v>0</v>
      </c>
      <c r="F23" s="26">
        <v>0</v>
      </c>
      <c r="G23" s="27">
        <v>0</v>
      </c>
      <c r="H23" s="28">
        <f>+C23+F23</f>
        <v>36</v>
      </c>
      <c r="I23" s="88">
        <f>+D23+G23</f>
        <v>8</v>
      </c>
    </row>
    <row r="24" spans="1:11" x14ac:dyDescent="0.2">
      <c r="A24" s="89" t="s">
        <v>27</v>
      </c>
      <c r="B24" s="60"/>
      <c r="C24" s="60"/>
      <c r="D24" s="60"/>
      <c r="E24" s="60"/>
      <c r="F24" s="60"/>
      <c r="G24" s="60"/>
      <c r="H24" s="60"/>
      <c r="I24" s="90"/>
    </row>
    <row r="25" spans="1:11" x14ac:dyDescent="0.2">
      <c r="A25" s="81" t="s">
        <v>28</v>
      </c>
      <c r="B25" s="5">
        <f>SUM(B26:B30)</f>
        <v>30</v>
      </c>
      <c r="C25" s="6">
        <f>SUM(C26:C30)</f>
        <v>19</v>
      </c>
      <c r="D25" s="7">
        <f t="shared" ref="D25:I25" si="7">SUM(D26:D30)</f>
        <v>5</v>
      </c>
      <c r="E25" s="5">
        <f>SUM(E26:E30)</f>
        <v>25</v>
      </c>
      <c r="F25" s="8">
        <f t="shared" si="7"/>
        <v>11</v>
      </c>
      <c r="G25" s="8">
        <f t="shared" si="7"/>
        <v>2</v>
      </c>
      <c r="H25" s="9">
        <f t="shared" si="7"/>
        <v>30</v>
      </c>
      <c r="I25" s="82">
        <f t="shared" si="7"/>
        <v>7</v>
      </c>
    </row>
    <row r="26" spans="1:11" x14ac:dyDescent="0.2">
      <c r="A26" s="83" t="s">
        <v>22</v>
      </c>
      <c r="B26" s="10">
        <v>6</v>
      </c>
      <c r="C26" s="29">
        <v>1</v>
      </c>
      <c r="D26" s="17">
        <v>1</v>
      </c>
      <c r="E26" s="10">
        <v>5</v>
      </c>
      <c r="F26" s="20">
        <v>0</v>
      </c>
      <c r="G26" s="30">
        <v>0</v>
      </c>
      <c r="H26" s="16">
        <f>C26+F26</f>
        <v>1</v>
      </c>
      <c r="I26" s="84">
        <f>+D26+G26</f>
        <v>1</v>
      </c>
    </row>
    <row r="27" spans="1:11" x14ac:dyDescent="0.2">
      <c r="A27" s="83" t="s">
        <v>29</v>
      </c>
      <c r="B27" s="10">
        <v>6</v>
      </c>
      <c r="C27" s="29">
        <v>1</v>
      </c>
      <c r="D27" s="17">
        <v>0</v>
      </c>
      <c r="E27" s="10">
        <v>6</v>
      </c>
      <c r="F27" s="20">
        <v>1</v>
      </c>
      <c r="G27" s="30">
        <v>0</v>
      </c>
      <c r="H27" s="16">
        <f t="shared" ref="H27:H30" si="8">C27+F27</f>
        <v>2</v>
      </c>
      <c r="I27" s="84">
        <f t="shared" ref="I27:I30" si="9">+D27+G27</f>
        <v>0</v>
      </c>
    </row>
    <row r="28" spans="1:11" x14ac:dyDescent="0.2">
      <c r="A28" s="83" t="s">
        <v>15</v>
      </c>
      <c r="B28" s="10">
        <v>6</v>
      </c>
      <c r="C28" s="29">
        <v>2</v>
      </c>
      <c r="D28" s="17">
        <v>0</v>
      </c>
      <c r="E28" s="10">
        <v>6</v>
      </c>
      <c r="F28" s="20">
        <v>1</v>
      </c>
      <c r="G28" s="30">
        <v>0</v>
      </c>
      <c r="H28" s="16">
        <f t="shared" si="8"/>
        <v>3</v>
      </c>
      <c r="I28" s="84">
        <f t="shared" si="9"/>
        <v>0</v>
      </c>
    </row>
    <row r="29" spans="1:11" x14ac:dyDescent="0.2">
      <c r="A29" s="83" t="s">
        <v>16</v>
      </c>
      <c r="B29" s="10">
        <v>6</v>
      </c>
      <c r="C29" s="29">
        <v>1</v>
      </c>
      <c r="D29" s="17">
        <v>0</v>
      </c>
      <c r="E29" s="10">
        <v>6</v>
      </c>
      <c r="F29" s="20">
        <v>0</v>
      </c>
      <c r="G29" s="30">
        <v>0</v>
      </c>
      <c r="H29" s="16">
        <f t="shared" si="8"/>
        <v>1</v>
      </c>
      <c r="I29" s="84">
        <f t="shared" si="9"/>
        <v>0</v>
      </c>
    </row>
    <row r="30" spans="1:11" x14ac:dyDescent="0.2">
      <c r="A30" s="83" t="s">
        <v>30</v>
      </c>
      <c r="B30" s="10">
        <v>6</v>
      </c>
      <c r="C30" s="31">
        <v>14</v>
      </c>
      <c r="D30" s="24">
        <v>4</v>
      </c>
      <c r="E30" s="13">
        <v>2</v>
      </c>
      <c r="F30" s="26">
        <v>9</v>
      </c>
      <c r="G30" s="32">
        <v>2</v>
      </c>
      <c r="H30" s="16">
        <f t="shared" si="8"/>
        <v>23</v>
      </c>
      <c r="I30" s="84">
        <f t="shared" si="9"/>
        <v>6</v>
      </c>
    </row>
    <row r="31" spans="1:11" x14ac:dyDescent="0.2">
      <c r="A31" s="81" t="s">
        <v>31</v>
      </c>
      <c r="B31" s="5">
        <f>SUM(B32:B34)</f>
        <v>13</v>
      </c>
      <c r="C31" s="6">
        <f>SUM(C32:C34)</f>
        <v>2</v>
      </c>
      <c r="D31" s="7">
        <f t="shared" ref="D31:J31" si="10">SUM(D32:D34)</f>
        <v>2</v>
      </c>
      <c r="E31" s="5">
        <f>SUM(E32:E34)</f>
        <v>11</v>
      </c>
      <c r="F31" s="8">
        <f t="shared" si="10"/>
        <v>7</v>
      </c>
      <c r="G31" s="8">
        <f t="shared" si="10"/>
        <v>6</v>
      </c>
      <c r="H31" s="9">
        <f t="shared" si="10"/>
        <v>9</v>
      </c>
      <c r="I31" s="82">
        <f t="shared" si="10"/>
        <v>8</v>
      </c>
      <c r="J31" s="54">
        <f t="shared" si="10"/>
        <v>0</v>
      </c>
    </row>
    <row r="32" spans="1:11" x14ac:dyDescent="0.2">
      <c r="A32" s="86" t="s">
        <v>32</v>
      </c>
      <c r="B32" s="10">
        <v>6</v>
      </c>
      <c r="C32" s="29">
        <v>0</v>
      </c>
      <c r="D32" s="17">
        <v>0</v>
      </c>
      <c r="E32" s="10">
        <v>6</v>
      </c>
      <c r="F32" s="20">
        <v>6</v>
      </c>
      <c r="G32" s="33">
        <v>5</v>
      </c>
      <c r="H32" s="16">
        <f t="shared" ref="H32:I34" si="11">+C32+F32</f>
        <v>6</v>
      </c>
      <c r="I32" s="84">
        <f t="shared" si="11"/>
        <v>5</v>
      </c>
    </row>
    <row r="33" spans="1:9" x14ac:dyDescent="0.2">
      <c r="A33" s="86" t="s">
        <v>33</v>
      </c>
      <c r="B33" s="10">
        <v>6</v>
      </c>
      <c r="C33" s="29">
        <v>2</v>
      </c>
      <c r="D33" s="17">
        <v>2</v>
      </c>
      <c r="E33" s="10">
        <v>4</v>
      </c>
      <c r="F33" s="20">
        <v>1</v>
      </c>
      <c r="G33" s="33">
        <v>1</v>
      </c>
      <c r="H33" s="16">
        <f t="shared" si="11"/>
        <v>3</v>
      </c>
      <c r="I33" s="84">
        <f t="shared" si="11"/>
        <v>3</v>
      </c>
    </row>
    <row r="34" spans="1:9" ht="23.25" customHeight="1" x14ac:dyDescent="0.2">
      <c r="A34" s="91" t="s">
        <v>34</v>
      </c>
      <c r="B34" s="10">
        <v>1</v>
      </c>
      <c r="C34" s="29">
        <v>0</v>
      </c>
      <c r="D34" s="34">
        <v>0</v>
      </c>
      <c r="E34" s="10">
        <v>1</v>
      </c>
      <c r="F34" s="20">
        <v>0</v>
      </c>
      <c r="G34" s="33">
        <v>0</v>
      </c>
      <c r="H34" s="16">
        <f t="shared" si="11"/>
        <v>0</v>
      </c>
      <c r="I34" s="84">
        <f t="shared" si="11"/>
        <v>0</v>
      </c>
    </row>
    <row r="35" spans="1:9" x14ac:dyDescent="0.2">
      <c r="A35" s="81" t="s">
        <v>24</v>
      </c>
      <c r="B35" s="5" t="str">
        <f>B36</f>
        <v>0*</v>
      </c>
      <c r="C35" s="6">
        <f>C36</f>
        <v>23</v>
      </c>
      <c r="D35" s="7">
        <f t="shared" ref="D35:I35" si="12">D36</f>
        <v>2</v>
      </c>
      <c r="E35" s="5">
        <f>E36</f>
        <v>0</v>
      </c>
      <c r="F35" s="8">
        <f t="shared" si="12"/>
        <v>0</v>
      </c>
      <c r="G35" s="8">
        <f t="shared" si="12"/>
        <v>0</v>
      </c>
      <c r="H35" s="9">
        <f t="shared" si="12"/>
        <v>23</v>
      </c>
      <c r="I35" s="82">
        <f t="shared" si="12"/>
        <v>2</v>
      </c>
    </row>
    <row r="36" spans="1:9" x14ac:dyDescent="0.2">
      <c r="A36" s="86" t="s">
        <v>25</v>
      </c>
      <c r="B36" s="10" t="s">
        <v>26</v>
      </c>
      <c r="C36" s="35">
        <v>23</v>
      </c>
      <c r="D36" s="34">
        <v>2</v>
      </c>
      <c r="E36" s="23">
        <v>0</v>
      </c>
      <c r="F36" s="36">
        <v>0</v>
      </c>
      <c r="G36" s="37">
        <v>0</v>
      </c>
      <c r="H36" s="38">
        <f>+C36+F36</f>
        <v>23</v>
      </c>
      <c r="I36" s="92">
        <f>+D36+G36</f>
        <v>2</v>
      </c>
    </row>
    <row r="37" spans="1:9" x14ac:dyDescent="0.2">
      <c r="A37" s="89" t="s">
        <v>35</v>
      </c>
      <c r="B37" s="60"/>
      <c r="C37" s="60"/>
      <c r="D37" s="60"/>
      <c r="E37" s="60"/>
      <c r="F37" s="60"/>
      <c r="G37" s="60"/>
      <c r="H37" s="60"/>
      <c r="I37" s="90"/>
    </row>
    <row r="38" spans="1:9" x14ac:dyDescent="0.2">
      <c r="A38" s="81" t="s">
        <v>31</v>
      </c>
      <c r="B38" s="5" t="s">
        <v>18</v>
      </c>
      <c r="C38" s="6">
        <f>SUM(C39:C44)</f>
        <v>8</v>
      </c>
      <c r="D38" s="7">
        <f>SUM(D39:D44)</f>
        <v>4</v>
      </c>
      <c r="E38" s="5" t="s">
        <v>18</v>
      </c>
      <c r="F38" s="8">
        <f>SUM(F39:F44)</f>
        <v>2</v>
      </c>
      <c r="G38" s="8">
        <f>SUM(G39:G44)</f>
        <v>1</v>
      </c>
      <c r="H38" s="9">
        <f>SUM(H39:H44)</f>
        <v>10</v>
      </c>
      <c r="I38" s="82">
        <f>SUM(I39:I44)</f>
        <v>5</v>
      </c>
    </row>
    <row r="39" spans="1:9" x14ac:dyDescent="0.2">
      <c r="A39" s="83" t="s">
        <v>36</v>
      </c>
      <c r="B39" s="10" t="s">
        <v>18</v>
      </c>
      <c r="C39" s="29">
        <v>2</v>
      </c>
      <c r="D39" s="33">
        <v>1</v>
      </c>
      <c r="E39" s="10" t="s">
        <v>18</v>
      </c>
      <c r="F39" s="20">
        <v>0</v>
      </c>
      <c r="G39" s="30">
        <v>0</v>
      </c>
      <c r="H39" s="16">
        <f>+C39+F39</f>
        <v>2</v>
      </c>
      <c r="I39" s="84">
        <f>+D39+G39</f>
        <v>1</v>
      </c>
    </row>
    <row r="40" spans="1:9" x14ac:dyDescent="0.2">
      <c r="A40" s="83" t="s">
        <v>37</v>
      </c>
      <c r="B40" s="10" t="s">
        <v>18</v>
      </c>
      <c r="C40" s="29">
        <v>1</v>
      </c>
      <c r="D40" s="33">
        <v>0</v>
      </c>
      <c r="E40" s="10" t="s">
        <v>18</v>
      </c>
      <c r="F40" s="20">
        <v>1</v>
      </c>
      <c r="G40" s="30">
        <v>0</v>
      </c>
      <c r="H40" s="16">
        <f t="shared" ref="H40:I44" si="13">+C40+F40</f>
        <v>2</v>
      </c>
      <c r="I40" s="84">
        <f t="shared" si="13"/>
        <v>0</v>
      </c>
    </row>
    <row r="41" spans="1:9" x14ac:dyDescent="0.2">
      <c r="A41" s="86" t="s">
        <v>38</v>
      </c>
      <c r="B41" s="10" t="s">
        <v>18</v>
      </c>
      <c r="C41" s="29">
        <v>1</v>
      </c>
      <c r="D41" s="33">
        <v>1</v>
      </c>
      <c r="E41" s="10" t="s">
        <v>18</v>
      </c>
      <c r="F41" s="20">
        <v>0</v>
      </c>
      <c r="G41" s="30">
        <v>0</v>
      </c>
      <c r="H41" s="16">
        <f t="shared" si="13"/>
        <v>1</v>
      </c>
      <c r="I41" s="84">
        <f t="shared" si="13"/>
        <v>1</v>
      </c>
    </row>
    <row r="42" spans="1:9" x14ac:dyDescent="0.2">
      <c r="A42" s="83" t="s">
        <v>39</v>
      </c>
      <c r="B42" s="10" t="s">
        <v>18</v>
      </c>
      <c r="C42" s="29">
        <v>1</v>
      </c>
      <c r="D42" s="33">
        <v>0</v>
      </c>
      <c r="E42" s="10" t="s">
        <v>18</v>
      </c>
      <c r="F42" s="20">
        <v>1</v>
      </c>
      <c r="G42" s="30">
        <v>1</v>
      </c>
      <c r="H42" s="16">
        <f t="shared" si="13"/>
        <v>2</v>
      </c>
      <c r="I42" s="84">
        <f t="shared" si="13"/>
        <v>1</v>
      </c>
    </row>
    <row r="43" spans="1:9" x14ac:dyDescent="0.2">
      <c r="A43" s="83" t="s">
        <v>40</v>
      </c>
      <c r="B43" s="39" t="s">
        <v>18</v>
      </c>
      <c r="C43" s="40">
        <v>3</v>
      </c>
      <c r="D43" s="12">
        <v>2</v>
      </c>
      <c r="E43" s="39" t="s">
        <v>18</v>
      </c>
      <c r="F43" s="31">
        <v>0</v>
      </c>
      <c r="G43" s="32">
        <v>0</v>
      </c>
      <c r="H43" s="16">
        <f t="shared" si="13"/>
        <v>3</v>
      </c>
      <c r="I43" s="84">
        <f t="shared" si="13"/>
        <v>2</v>
      </c>
    </row>
    <row r="44" spans="1:9" ht="23.25" customHeight="1" x14ac:dyDescent="0.2">
      <c r="A44" s="85" t="s">
        <v>41</v>
      </c>
      <c r="B44" s="10" t="s">
        <v>18</v>
      </c>
      <c r="C44" s="41">
        <v>0</v>
      </c>
      <c r="D44" s="42">
        <v>0</v>
      </c>
      <c r="E44" s="23" t="s">
        <v>18</v>
      </c>
      <c r="F44" s="14">
        <v>0</v>
      </c>
      <c r="G44" s="32">
        <v>0</v>
      </c>
      <c r="H44" s="16">
        <f t="shared" si="13"/>
        <v>0</v>
      </c>
      <c r="I44" s="93">
        <f t="shared" si="13"/>
        <v>0</v>
      </c>
    </row>
    <row r="45" spans="1:9" x14ac:dyDescent="0.2">
      <c r="A45" s="89" t="s">
        <v>42</v>
      </c>
      <c r="B45" s="60"/>
      <c r="C45" s="60"/>
      <c r="D45" s="60"/>
      <c r="E45" s="60"/>
      <c r="F45" s="60"/>
      <c r="G45" s="60"/>
      <c r="H45" s="60"/>
      <c r="I45" s="90"/>
    </row>
    <row r="46" spans="1:9" x14ac:dyDescent="0.2">
      <c r="A46" s="81" t="s">
        <v>43</v>
      </c>
      <c r="B46" s="5">
        <f>SUM(B47:B53)</f>
        <v>72</v>
      </c>
      <c r="C46" s="6">
        <f>SUM(C47:C53)</f>
        <v>22</v>
      </c>
      <c r="D46" s="7">
        <f t="shared" ref="D46:I46" si="14">SUM(D47:D53)</f>
        <v>13</v>
      </c>
      <c r="E46" s="5">
        <f>SUM(E47:E53)</f>
        <v>53</v>
      </c>
      <c r="F46" s="8">
        <f t="shared" si="14"/>
        <v>20</v>
      </c>
      <c r="G46" s="8">
        <f t="shared" si="14"/>
        <v>12</v>
      </c>
      <c r="H46" s="9">
        <f t="shared" si="14"/>
        <v>42</v>
      </c>
      <c r="I46" s="82">
        <f t="shared" si="14"/>
        <v>25</v>
      </c>
    </row>
    <row r="47" spans="1:9" x14ac:dyDescent="0.2">
      <c r="A47" s="83" t="s">
        <v>44</v>
      </c>
      <c r="B47" s="10">
        <v>7</v>
      </c>
      <c r="C47" s="31">
        <v>3</v>
      </c>
      <c r="D47" s="43">
        <v>2</v>
      </c>
      <c r="E47" s="13">
        <v>5</v>
      </c>
      <c r="F47" s="11">
        <v>3</v>
      </c>
      <c r="G47" s="15">
        <v>1</v>
      </c>
      <c r="H47" s="32">
        <f>+C47+F47</f>
        <v>6</v>
      </c>
      <c r="I47" s="93">
        <f>+D47+G47</f>
        <v>3</v>
      </c>
    </row>
    <row r="48" spans="1:9" x14ac:dyDescent="0.2">
      <c r="A48" s="83" t="s">
        <v>45</v>
      </c>
      <c r="B48" s="10">
        <v>10</v>
      </c>
      <c r="C48" s="31">
        <v>9</v>
      </c>
      <c r="D48" s="43">
        <v>5</v>
      </c>
      <c r="E48" s="13">
        <v>5</v>
      </c>
      <c r="F48" s="11">
        <v>10</v>
      </c>
      <c r="G48" s="15">
        <v>5</v>
      </c>
      <c r="H48" s="32">
        <f t="shared" ref="H48:I53" si="15">+C48+F48</f>
        <v>19</v>
      </c>
      <c r="I48" s="93">
        <f t="shared" si="15"/>
        <v>10</v>
      </c>
    </row>
    <row r="49" spans="1:9" x14ac:dyDescent="0.2">
      <c r="A49" s="83" t="s">
        <v>46</v>
      </c>
      <c r="B49" s="10">
        <v>10</v>
      </c>
      <c r="C49" s="31">
        <v>0</v>
      </c>
      <c r="D49" s="43">
        <v>0</v>
      </c>
      <c r="E49" s="13">
        <v>10</v>
      </c>
      <c r="F49" s="11">
        <v>0</v>
      </c>
      <c r="G49" s="15">
        <v>0</v>
      </c>
      <c r="H49" s="32">
        <f t="shared" si="15"/>
        <v>0</v>
      </c>
      <c r="I49" s="93">
        <f t="shared" si="15"/>
        <v>0</v>
      </c>
    </row>
    <row r="50" spans="1:9" x14ac:dyDescent="0.2">
      <c r="A50" s="83" t="s">
        <v>47</v>
      </c>
      <c r="B50" s="10">
        <v>10</v>
      </c>
      <c r="C50" s="31">
        <v>6</v>
      </c>
      <c r="D50" s="43">
        <v>5</v>
      </c>
      <c r="E50" s="13">
        <v>5</v>
      </c>
      <c r="F50" s="11">
        <v>4</v>
      </c>
      <c r="G50" s="15">
        <v>4</v>
      </c>
      <c r="H50" s="32">
        <f t="shared" si="15"/>
        <v>10</v>
      </c>
      <c r="I50" s="93">
        <f t="shared" si="15"/>
        <v>9</v>
      </c>
    </row>
    <row r="51" spans="1:9" x14ac:dyDescent="0.2">
      <c r="A51" s="83" t="s">
        <v>48</v>
      </c>
      <c r="B51" s="10">
        <v>10</v>
      </c>
      <c r="C51" s="31">
        <v>0</v>
      </c>
      <c r="D51" s="43">
        <v>0</v>
      </c>
      <c r="E51" s="13">
        <v>10</v>
      </c>
      <c r="F51" s="11">
        <v>0</v>
      </c>
      <c r="G51" s="15">
        <v>0</v>
      </c>
      <c r="H51" s="32">
        <f t="shared" si="15"/>
        <v>0</v>
      </c>
      <c r="I51" s="93">
        <f t="shared" si="15"/>
        <v>0</v>
      </c>
    </row>
    <row r="52" spans="1:9" x14ac:dyDescent="0.2">
      <c r="A52" s="83" t="s">
        <v>49</v>
      </c>
      <c r="B52" s="10">
        <v>10</v>
      </c>
      <c r="C52" s="31">
        <v>1</v>
      </c>
      <c r="D52" s="43">
        <v>0</v>
      </c>
      <c r="E52" s="13">
        <v>10</v>
      </c>
      <c r="F52" s="11">
        <v>3</v>
      </c>
      <c r="G52" s="15">
        <v>2</v>
      </c>
      <c r="H52" s="32">
        <f t="shared" si="15"/>
        <v>4</v>
      </c>
      <c r="I52" s="93">
        <f t="shared" si="15"/>
        <v>2</v>
      </c>
    </row>
    <row r="53" spans="1:9" x14ac:dyDescent="0.2">
      <c r="A53" s="83" t="s">
        <v>50</v>
      </c>
      <c r="B53" s="10">
        <v>15</v>
      </c>
      <c r="C53" s="44">
        <v>3</v>
      </c>
      <c r="D53" s="45">
        <v>1</v>
      </c>
      <c r="E53" s="13">
        <v>8</v>
      </c>
      <c r="F53" s="11">
        <v>0</v>
      </c>
      <c r="G53" s="27">
        <v>0</v>
      </c>
      <c r="H53" s="32">
        <f t="shared" si="15"/>
        <v>3</v>
      </c>
      <c r="I53" s="93">
        <f t="shared" si="15"/>
        <v>1</v>
      </c>
    </row>
    <row r="54" spans="1:9" ht="27" customHeight="1" x14ac:dyDescent="0.2">
      <c r="A54" s="81" t="s">
        <v>51</v>
      </c>
      <c r="B54" s="5">
        <f>SUM(B55:B58)</f>
        <v>50</v>
      </c>
      <c r="C54" s="6">
        <f>SUM(C55:C58)</f>
        <v>65</v>
      </c>
      <c r="D54" s="7">
        <f t="shared" ref="D54:I54" si="16">SUM(D55:D58)</f>
        <v>21</v>
      </c>
      <c r="E54" s="5">
        <f>SUM(E55:E58)</f>
        <v>28</v>
      </c>
      <c r="F54" s="8">
        <f t="shared" si="16"/>
        <v>35</v>
      </c>
      <c r="G54" s="8">
        <f t="shared" si="16"/>
        <v>6</v>
      </c>
      <c r="H54" s="9">
        <f t="shared" si="16"/>
        <v>100</v>
      </c>
      <c r="I54" s="82">
        <f t="shared" si="16"/>
        <v>27</v>
      </c>
    </row>
    <row r="55" spans="1:9" x14ac:dyDescent="0.2">
      <c r="A55" s="83" t="s">
        <v>22</v>
      </c>
      <c r="B55" s="10">
        <v>20</v>
      </c>
      <c r="C55" s="31">
        <v>27</v>
      </c>
      <c r="D55" s="12">
        <v>9</v>
      </c>
      <c r="E55" s="13">
        <v>10</v>
      </c>
      <c r="F55" s="14">
        <v>15</v>
      </c>
      <c r="G55" s="30">
        <v>2</v>
      </c>
      <c r="H55" s="16">
        <f>+C55+F55</f>
        <v>42</v>
      </c>
      <c r="I55" s="93">
        <f>+D55+G55</f>
        <v>11</v>
      </c>
    </row>
    <row r="56" spans="1:9" x14ac:dyDescent="0.2">
      <c r="A56" s="83" t="s">
        <v>52</v>
      </c>
      <c r="B56" s="10">
        <v>10</v>
      </c>
      <c r="C56" s="31">
        <v>12</v>
      </c>
      <c r="D56" s="12">
        <v>2</v>
      </c>
      <c r="E56" s="13">
        <v>8</v>
      </c>
      <c r="F56" s="14">
        <v>5</v>
      </c>
      <c r="G56" s="30">
        <v>1</v>
      </c>
      <c r="H56" s="16">
        <f t="shared" ref="H56:I58" si="17">+C56+F56</f>
        <v>17</v>
      </c>
      <c r="I56" s="93">
        <f t="shared" si="17"/>
        <v>3</v>
      </c>
    </row>
    <row r="57" spans="1:9" x14ac:dyDescent="0.2">
      <c r="A57" s="83" t="s">
        <v>53</v>
      </c>
      <c r="B57" s="10">
        <v>10</v>
      </c>
      <c r="C57" s="31">
        <v>4</v>
      </c>
      <c r="D57" s="12">
        <v>2</v>
      </c>
      <c r="E57" s="13">
        <v>8</v>
      </c>
      <c r="F57" s="14">
        <v>6</v>
      </c>
      <c r="G57" s="30">
        <v>2</v>
      </c>
      <c r="H57" s="16">
        <f t="shared" si="17"/>
        <v>10</v>
      </c>
      <c r="I57" s="93">
        <f t="shared" si="17"/>
        <v>4</v>
      </c>
    </row>
    <row r="58" spans="1:9" x14ac:dyDescent="0.2">
      <c r="A58" s="83" t="s">
        <v>54</v>
      </c>
      <c r="B58" s="10">
        <v>10</v>
      </c>
      <c r="C58" s="31">
        <v>22</v>
      </c>
      <c r="D58" s="12">
        <v>8</v>
      </c>
      <c r="E58" s="13">
        <v>2</v>
      </c>
      <c r="F58" s="14">
        <v>9</v>
      </c>
      <c r="G58" s="30">
        <v>1</v>
      </c>
      <c r="H58" s="16">
        <f t="shared" si="17"/>
        <v>31</v>
      </c>
      <c r="I58" s="93">
        <f t="shared" si="17"/>
        <v>9</v>
      </c>
    </row>
    <row r="59" spans="1:9" x14ac:dyDescent="0.2">
      <c r="A59" s="81" t="s">
        <v>55</v>
      </c>
      <c r="B59" s="5">
        <f>SUM(B60:B61)</f>
        <v>12</v>
      </c>
      <c r="C59" s="6">
        <f>SUM(C60:C61)</f>
        <v>23</v>
      </c>
      <c r="D59" s="7">
        <f t="shared" ref="D59:I59" si="18">SUM(D60:D61)</f>
        <v>12</v>
      </c>
      <c r="E59" s="5">
        <f>SUM(E60:E61)</f>
        <v>0</v>
      </c>
      <c r="F59" s="8">
        <f t="shared" si="18"/>
        <v>0</v>
      </c>
      <c r="G59" s="8">
        <f t="shared" si="18"/>
        <v>0</v>
      </c>
      <c r="H59" s="9">
        <f t="shared" si="18"/>
        <v>23</v>
      </c>
      <c r="I59" s="94">
        <f t="shared" si="18"/>
        <v>12</v>
      </c>
    </row>
    <row r="60" spans="1:9" x14ac:dyDescent="0.2">
      <c r="A60" s="83" t="s">
        <v>56</v>
      </c>
      <c r="B60" s="10">
        <v>12</v>
      </c>
      <c r="C60" s="46">
        <v>23</v>
      </c>
      <c r="D60" s="46">
        <v>12</v>
      </c>
      <c r="E60" s="10">
        <v>0</v>
      </c>
      <c r="F60" s="40">
        <v>0</v>
      </c>
      <c r="G60" s="17">
        <v>0</v>
      </c>
      <c r="H60" s="46">
        <f>+C60+F60</f>
        <v>23</v>
      </c>
      <c r="I60" s="95">
        <f>+D60+G60</f>
        <v>12</v>
      </c>
    </row>
    <row r="61" spans="1:9" x14ac:dyDescent="0.2">
      <c r="A61" s="83" t="s">
        <v>57</v>
      </c>
      <c r="B61" s="10" t="s">
        <v>58</v>
      </c>
      <c r="C61" s="29" t="s">
        <v>58</v>
      </c>
      <c r="D61" s="17" t="s">
        <v>58</v>
      </c>
      <c r="E61" s="13" t="s">
        <v>58</v>
      </c>
      <c r="F61" s="20" t="s">
        <v>58</v>
      </c>
      <c r="G61" s="30" t="s">
        <v>58</v>
      </c>
      <c r="H61" s="16" t="s">
        <v>58</v>
      </c>
      <c r="I61" s="93" t="s">
        <v>58</v>
      </c>
    </row>
    <row r="62" spans="1:9" x14ac:dyDescent="0.2">
      <c r="A62" s="81" t="s">
        <v>59</v>
      </c>
      <c r="B62" s="5">
        <f>SUM(B63:B72)</f>
        <v>39</v>
      </c>
      <c r="C62" s="6">
        <f>SUM(C63:C72)</f>
        <v>15</v>
      </c>
      <c r="D62" s="7">
        <f t="shared" ref="D62:I62" si="19">SUM(D63:D72)</f>
        <v>9</v>
      </c>
      <c r="E62" s="5">
        <f>SUM(E63:E72)</f>
        <v>31</v>
      </c>
      <c r="F62" s="8">
        <f t="shared" si="19"/>
        <v>1</v>
      </c>
      <c r="G62" s="8">
        <f t="shared" si="19"/>
        <v>1</v>
      </c>
      <c r="H62" s="9">
        <f t="shared" si="19"/>
        <v>16</v>
      </c>
      <c r="I62" s="82">
        <f t="shared" si="19"/>
        <v>10</v>
      </c>
    </row>
    <row r="63" spans="1:9" x14ac:dyDescent="0.2">
      <c r="A63" s="83" t="s">
        <v>60</v>
      </c>
      <c r="B63" s="10">
        <v>2</v>
      </c>
      <c r="C63" s="29">
        <v>1</v>
      </c>
      <c r="D63" s="17">
        <v>1</v>
      </c>
      <c r="E63" s="10">
        <v>1</v>
      </c>
      <c r="F63" s="20">
        <v>0</v>
      </c>
      <c r="G63" s="33">
        <v>0</v>
      </c>
      <c r="H63" s="46">
        <f>+C63+F63</f>
        <v>1</v>
      </c>
      <c r="I63" s="96">
        <f>+D63+G63</f>
        <v>1</v>
      </c>
    </row>
    <row r="64" spans="1:9" x14ac:dyDescent="0.2">
      <c r="A64" s="83" t="s">
        <v>61</v>
      </c>
      <c r="B64" s="10">
        <v>5</v>
      </c>
      <c r="C64" s="31">
        <v>5</v>
      </c>
      <c r="D64" s="12">
        <v>3</v>
      </c>
      <c r="E64" s="13">
        <v>3</v>
      </c>
      <c r="F64" s="14">
        <v>0</v>
      </c>
      <c r="G64" s="32">
        <v>0</v>
      </c>
      <c r="H64" s="46">
        <f t="shared" ref="H64:I72" si="20">+C64+F64</f>
        <v>5</v>
      </c>
      <c r="I64" s="96">
        <f t="shared" si="20"/>
        <v>3</v>
      </c>
    </row>
    <row r="65" spans="1:9" x14ac:dyDescent="0.2">
      <c r="A65" s="83" t="s">
        <v>62</v>
      </c>
      <c r="B65" s="10">
        <v>4</v>
      </c>
      <c r="C65" s="31">
        <v>4</v>
      </c>
      <c r="D65" s="12">
        <v>3</v>
      </c>
      <c r="E65" s="13">
        <v>1</v>
      </c>
      <c r="F65" s="14">
        <v>0</v>
      </c>
      <c r="G65" s="32">
        <v>0</v>
      </c>
      <c r="H65" s="46">
        <f t="shared" si="20"/>
        <v>4</v>
      </c>
      <c r="I65" s="96">
        <f t="shared" si="20"/>
        <v>3</v>
      </c>
    </row>
    <row r="66" spans="1:9" x14ac:dyDescent="0.2">
      <c r="A66" s="83" t="s">
        <v>63</v>
      </c>
      <c r="B66" s="10">
        <v>3</v>
      </c>
      <c r="C66" s="31">
        <v>1</v>
      </c>
      <c r="D66" s="12">
        <v>1</v>
      </c>
      <c r="E66" s="13">
        <v>2</v>
      </c>
      <c r="F66" s="14">
        <v>0</v>
      </c>
      <c r="G66" s="32">
        <v>0</v>
      </c>
      <c r="H66" s="46">
        <f t="shared" si="20"/>
        <v>1</v>
      </c>
      <c r="I66" s="96">
        <f t="shared" si="20"/>
        <v>1</v>
      </c>
    </row>
    <row r="67" spans="1:9" x14ac:dyDescent="0.2">
      <c r="A67" s="83" t="s">
        <v>64</v>
      </c>
      <c r="B67" s="10">
        <v>3</v>
      </c>
      <c r="C67" s="31">
        <v>0</v>
      </c>
      <c r="D67" s="12">
        <v>0</v>
      </c>
      <c r="E67" s="13">
        <v>3</v>
      </c>
      <c r="F67" s="14">
        <v>0</v>
      </c>
      <c r="G67" s="32">
        <v>0</v>
      </c>
      <c r="H67" s="46">
        <f t="shared" si="20"/>
        <v>0</v>
      </c>
      <c r="I67" s="96">
        <f t="shared" si="20"/>
        <v>0</v>
      </c>
    </row>
    <row r="68" spans="1:9" x14ac:dyDescent="0.2">
      <c r="A68" s="83" t="s">
        <v>65</v>
      </c>
      <c r="B68" s="10">
        <v>8</v>
      </c>
      <c r="C68" s="31">
        <v>1</v>
      </c>
      <c r="D68" s="12">
        <v>0</v>
      </c>
      <c r="E68" s="13">
        <v>8</v>
      </c>
      <c r="F68" s="14">
        <v>0</v>
      </c>
      <c r="G68" s="32">
        <v>0</v>
      </c>
      <c r="H68" s="46">
        <f t="shared" si="20"/>
        <v>1</v>
      </c>
      <c r="I68" s="96">
        <f t="shared" si="20"/>
        <v>0</v>
      </c>
    </row>
    <row r="69" spans="1:9" x14ac:dyDescent="0.2">
      <c r="A69" s="83" t="s">
        <v>66</v>
      </c>
      <c r="B69" s="10">
        <v>6</v>
      </c>
      <c r="C69" s="31">
        <v>0</v>
      </c>
      <c r="D69" s="12">
        <v>0</v>
      </c>
      <c r="E69" s="13">
        <v>6</v>
      </c>
      <c r="F69" s="14">
        <v>1</v>
      </c>
      <c r="G69" s="32">
        <v>1</v>
      </c>
      <c r="H69" s="46">
        <f t="shared" si="20"/>
        <v>1</v>
      </c>
      <c r="I69" s="96">
        <f t="shared" si="20"/>
        <v>1</v>
      </c>
    </row>
    <row r="70" spans="1:9" x14ac:dyDescent="0.2">
      <c r="A70" s="83" t="s">
        <v>67</v>
      </c>
      <c r="B70" s="10">
        <v>2</v>
      </c>
      <c r="C70" s="31">
        <v>0</v>
      </c>
      <c r="D70" s="12">
        <v>0</v>
      </c>
      <c r="E70" s="13">
        <v>2</v>
      </c>
      <c r="F70" s="14">
        <v>0</v>
      </c>
      <c r="G70" s="32">
        <v>0</v>
      </c>
      <c r="H70" s="46">
        <f t="shared" si="20"/>
        <v>0</v>
      </c>
      <c r="I70" s="96">
        <f t="shared" si="20"/>
        <v>0</v>
      </c>
    </row>
    <row r="71" spans="1:9" x14ac:dyDescent="0.2">
      <c r="A71" s="83" t="s">
        <v>68</v>
      </c>
      <c r="B71" s="10">
        <v>3</v>
      </c>
      <c r="C71" s="31">
        <v>1</v>
      </c>
      <c r="D71" s="12">
        <v>1</v>
      </c>
      <c r="E71" s="13">
        <v>2</v>
      </c>
      <c r="F71" s="14">
        <v>0</v>
      </c>
      <c r="G71" s="32">
        <v>0</v>
      </c>
      <c r="H71" s="46">
        <f t="shared" si="20"/>
        <v>1</v>
      </c>
      <c r="I71" s="96">
        <f t="shared" si="20"/>
        <v>1</v>
      </c>
    </row>
    <row r="72" spans="1:9" x14ac:dyDescent="0.2">
      <c r="A72" s="83" t="s">
        <v>69</v>
      </c>
      <c r="B72" s="10">
        <v>3</v>
      </c>
      <c r="C72" s="44">
        <v>2</v>
      </c>
      <c r="D72" s="12">
        <v>0</v>
      </c>
      <c r="E72" s="13">
        <v>3</v>
      </c>
      <c r="F72" s="26">
        <v>0</v>
      </c>
      <c r="G72" s="32">
        <v>0</v>
      </c>
      <c r="H72" s="47">
        <f t="shared" si="20"/>
        <v>2</v>
      </c>
      <c r="I72" s="95">
        <f t="shared" si="20"/>
        <v>0</v>
      </c>
    </row>
    <row r="73" spans="1:9" x14ac:dyDescent="0.2">
      <c r="A73" s="81" t="s">
        <v>70</v>
      </c>
      <c r="B73" s="5">
        <f>B74</f>
        <v>4</v>
      </c>
      <c r="C73" s="6">
        <f>SUM(C74)</f>
        <v>114</v>
      </c>
      <c r="D73" s="7">
        <f t="shared" ref="D73:I73" si="21">SUM(D74)</f>
        <v>4</v>
      </c>
      <c r="E73" s="5">
        <f>E74</f>
        <v>0</v>
      </c>
      <c r="F73" s="8">
        <f t="shared" si="21"/>
        <v>0</v>
      </c>
      <c r="G73" s="8">
        <f t="shared" si="21"/>
        <v>0</v>
      </c>
      <c r="H73" s="9">
        <f t="shared" si="21"/>
        <v>114</v>
      </c>
      <c r="I73" s="82">
        <f t="shared" si="21"/>
        <v>4</v>
      </c>
    </row>
    <row r="74" spans="1:9" x14ac:dyDescent="0.2">
      <c r="A74" s="83" t="s">
        <v>10</v>
      </c>
      <c r="B74" s="10">
        <v>4</v>
      </c>
      <c r="C74" s="29">
        <v>114</v>
      </c>
      <c r="D74" s="17">
        <v>4</v>
      </c>
      <c r="E74" s="10">
        <v>0</v>
      </c>
      <c r="F74" s="20">
        <v>0</v>
      </c>
      <c r="G74" s="30">
        <v>0</v>
      </c>
      <c r="H74" s="48">
        <f>+C74+F74</f>
        <v>114</v>
      </c>
      <c r="I74" s="87">
        <f>+D74+G74</f>
        <v>4</v>
      </c>
    </row>
    <row r="75" spans="1:9" x14ac:dyDescent="0.2">
      <c r="A75" s="81" t="s">
        <v>71</v>
      </c>
      <c r="B75" s="5">
        <f>SUM(B76:B78)</f>
        <v>15</v>
      </c>
      <c r="C75" s="6">
        <f>SUM(C76:C78)</f>
        <v>92</v>
      </c>
      <c r="D75" s="7">
        <f t="shared" ref="D75:I75" si="22">SUM(D76:D78)</f>
        <v>12</v>
      </c>
      <c r="E75" s="5">
        <f>SUM(E76:E78)</f>
        <v>3</v>
      </c>
      <c r="F75" s="8">
        <f t="shared" si="22"/>
        <v>2</v>
      </c>
      <c r="G75" s="8">
        <f t="shared" si="22"/>
        <v>1</v>
      </c>
      <c r="H75" s="9">
        <f t="shared" si="22"/>
        <v>94</v>
      </c>
      <c r="I75" s="82">
        <f t="shared" si="22"/>
        <v>13</v>
      </c>
    </row>
    <row r="76" spans="1:9" x14ac:dyDescent="0.2">
      <c r="A76" s="83" t="s">
        <v>25</v>
      </c>
      <c r="B76" s="10">
        <v>8</v>
      </c>
      <c r="C76" s="31">
        <v>80</v>
      </c>
      <c r="D76" s="12">
        <v>8</v>
      </c>
      <c r="E76" s="13">
        <v>0</v>
      </c>
      <c r="F76" s="14">
        <v>0</v>
      </c>
      <c r="G76" s="32">
        <v>0</v>
      </c>
      <c r="H76" s="49">
        <f>+C76+F76</f>
        <v>80</v>
      </c>
      <c r="I76" s="84">
        <f>+D76+G76</f>
        <v>8</v>
      </c>
    </row>
    <row r="77" spans="1:9" x14ac:dyDescent="0.2">
      <c r="A77" s="83" t="s">
        <v>72</v>
      </c>
      <c r="B77" s="10">
        <v>3</v>
      </c>
      <c r="C77" s="31">
        <v>11</v>
      </c>
      <c r="D77" s="17">
        <v>3</v>
      </c>
      <c r="E77" s="13">
        <v>0</v>
      </c>
      <c r="F77" s="14">
        <v>0</v>
      </c>
      <c r="G77" s="32">
        <v>0</v>
      </c>
      <c r="H77" s="49">
        <f t="shared" ref="H77:I78" si="23">+C77+F77</f>
        <v>11</v>
      </c>
      <c r="I77" s="84">
        <f t="shared" si="23"/>
        <v>3</v>
      </c>
    </row>
    <row r="78" spans="1:9" x14ac:dyDescent="0.2">
      <c r="A78" s="83" t="s">
        <v>73</v>
      </c>
      <c r="B78" s="10">
        <v>4</v>
      </c>
      <c r="C78" s="31">
        <v>1</v>
      </c>
      <c r="D78" s="12">
        <v>1</v>
      </c>
      <c r="E78" s="13">
        <v>3</v>
      </c>
      <c r="F78" s="14">
        <v>2</v>
      </c>
      <c r="G78" s="32">
        <v>1</v>
      </c>
      <c r="H78" s="49">
        <f t="shared" si="23"/>
        <v>3</v>
      </c>
      <c r="I78" s="84">
        <f t="shared" si="23"/>
        <v>2</v>
      </c>
    </row>
    <row r="79" spans="1:9" x14ac:dyDescent="0.2">
      <c r="A79" s="81" t="s">
        <v>74</v>
      </c>
      <c r="B79" s="5">
        <f>SUM(B80:B81)</f>
        <v>14</v>
      </c>
      <c r="C79" s="6">
        <f>SUM(C80:C81)</f>
        <v>42</v>
      </c>
      <c r="D79" s="7">
        <f t="shared" ref="D79:H79" si="24">SUM(D80:D81)</f>
        <v>6</v>
      </c>
      <c r="E79" s="5">
        <f>SUM(E80:E81)</f>
        <v>1</v>
      </c>
      <c r="F79" s="8">
        <f t="shared" si="24"/>
        <v>1</v>
      </c>
      <c r="G79" s="8">
        <f t="shared" si="24"/>
        <v>0</v>
      </c>
      <c r="H79" s="9">
        <f t="shared" si="24"/>
        <v>43</v>
      </c>
      <c r="I79" s="82">
        <f>SUM(I80:I81)</f>
        <v>6</v>
      </c>
    </row>
    <row r="80" spans="1:9" x14ac:dyDescent="0.2">
      <c r="A80" s="83" t="s">
        <v>75</v>
      </c>
      <c r="B80" s="10">
        <v>9</v>
      </c>
      <c r="C80" s="31">
        <v>2</v>
      </c>
      <c r="D80" s="12">
        <v>1</v>
      </c>
      <c r="E80" s="13">
        <v>1</v>
      </c>
      <c r="F80" s="14">
        <v>1</v>
      </c>
      <c r="G80" s="32">
        <v>0</v>
      </c>
      <c r="H80" s="49">
        <f>+C80+F80</f>
        <v>3</v>
      </c>
      <c r="I80" s="84">
        <f>+D80+G80</f>
        <v>1</v>
      </c>
    </row>
    <row r="81" spans="1:10" x14ac:dyDescent="0.2">
      <c r="A81" s="83" t="s">
        <v>76</v>
      </c>
      <c r="B81" s="10">
        <v>5</v>
      </c>
      <c r="C81" s="31">
        <v>40</v>
      </c>
      <c r="D81" s="12">
        <v>5</v>
      </c>
      <c r="E81" s="13">
        <v>0</v>
      </c>
      <c r="F81" s="14">
        <v>0</v>
      </c>
      <c r="G81" s="32">
        <v>0</v>
      </c>
      <c r="H81" s="49">
        <f>+C81+F81</f>
        <v>40</v>
      </c>
      <c r="I81" s="84">
        <f>+D81+G81</f>
        <v>5</v>
      </c>
    </row>
    <row r="82" spans="1:10" x14ac:dyDescent="0.2">
      <c r="A82" s="81" t="s">
        <v>77</v>
      </c>
      <c r="B82" s="5">
        <f t="shared" ref="B82:I82" si="25">SUM(B83:B93)</f>
        <v>139</v>
      </c>
      <c r="C82" s="6">
        <f t="shared" si="25"/>
        <v>67</v>
      </c>
      <c r="D82" s="7">
        <f t="shared" si="25"/>
        <v>29</v>
      </c>
      <c r="E82" s="5">
        <f t="shared" si="25"/>
        <v>98</v>
      </c>
      <c r="F82" s="8">
        <f t="shared" si="25"/>
        <v>40</v>
      </c>
      <c r="G82" s="8">
        <f t="shared" si="25"/>
        <v>12</v>
      </c>
      <c r="H82" s="9">
        <f t="shared" si="25"/>
        <v>107</v>
      </c>
      <c r="I82" s="82">
        <f t="shared" si="25"/>
        <v>41</v>
      </c>
    </row>
    <row r="83" spans="1:10" x14ac:dyDescent="0.2">
      <c r="A83" s="83" t="s">
        <v>78</v>
      </c>
      <c r="B83" s="10">
        <v>20</v>
      </c>
      <c r="C83" s="29">
        <v>10</v>
      </c>
      <c r="D83" s="17">
        <v>4</v>
      </c>
      <c r="E83" s="10">
        <v>11</v>
      </c>
      <c r="F83" s="20">
        <v>12</v>
      </c>
      <c r="G83" s="30">
        <v>0</v>
      </c>
      <c r="H83" s="49">
        <f>+C83+F83</f>
        <v>22</v>
      </c>
      <c r="I83" s="84">
        <f>+D83+G83</f>
        <v>4</v>
      </c>
    </row>
    <row r="84" spans="1:10" x14ac:dyDescent="0.2">
      <c r="A84" s="83" t="s">
        <v>79</v>
      </c>
      <c r="B84" s="10">
        <v>10</v>
      </c>
      <c r="C84" s="29">
        <v>1</v>
      </c>
      <c r="D84" s="17">
        <v>0</v>
      </c>
      <c r="E84" s="10">
        <v>10</v>
      </c>
      <c r="F84" s="20">
        <v>1</v>
      </c>
      <c r="G84" s="30">
        <v>0</v>
      </c>
      <c r="H84" s="49">
        <f>+C84+F84</f>
        <v>2</v>
      </c>
      <c r="I84" s="84">
        <f>+D84+G84</f>
        <v>0</v>
      </c>
    </row>
    <row r="85" spans="1:10" x14ac:dyDescent="0.2">
      <c r="A85" s="83" t="s">
        <v>80</v>
      </c>
      <c r="B85" s="10">
        <v>18</v>
      </c>
      <c r="C85" s="29">
        <v>5</v>
      </c>
      <c r="D85" s="17">
        <v>2</v>
      </c>
      <c r="E85" s="10">
        <v>14</v>
      </c>
      <c r="F85" s="20">
        <v>3</v>
      </c>
      <c r="G85" s="30">
        <v>0</v>
      </c>
      <c r="H85" s="49">
        <f t="shared" ref="H85:I93" si="26">+C85+F85</f>
        <v>8</v>
      </c>
      <c r="I85" s="84">
        <f t="shared" si="26"/>
        <v>2</v>
      </c>
    </row>
    <row r="86" spans="1:10" x14ac:dyDescent="0.2">
      <c r="A86" s="83" t="s">
        <v>81</v>
      </c>
      <c r="B86" s="10">
        <v>12</v>
      </c>
      <c r="C86" s="29">
        <v>2</v>
      </c>
      <c r="D86" s="17">
        <v>1</v>
      </c>
      <c r="E86" s="10">
        <v>10</v>
      </c>
      <c r="F86" s="20">
        <v>4</v>
      </c>
      <c r="G86" s="30">
        <v>1</v>
      </c>
      <c r="H86" s="49">
        <f t="shared" si="26"/>
        <v>6</v>
      </c>
      <c r="I86" s="84">
        <f t="shared" si="26"/>
        <v>2</v>
      </c>
    </row>
    <row r="87" spans="1:10" x14ac:dyDescent="0.2">
      <c r="A87" s="83" t="s">
        <v>32</v>
      </c>
      <c r="B87" s="10">
        <v>12</v>
      </c>
      <c r="C87" s="29">
        <v>3</v>
      </c>
      <c r="D87" s="17">
        <v>1</v>
      </c>
      <c r="E87" s="10">
        <v>10</v>
      </c>
      <c r="F87" s="20">
        <v>2</v>
      </c>
      <c r="G87" s="30">
        <v>1</v>
      </c>
      <c r="H87" s="49">
        <f t="shared" si="26"/>
        <v>5</v>
      </c>
      <c r="I87" s="84">
        <f t="shared" si="26"/>
        <v>2</v>
      </c>
    </row>
    <row r="88" spans="1:10" s="4" customFormat="1" ht="11.25" customHeight="1" x14ac:dyDescent="0.2">
      <c r="A88" s="85" t="s">
        <v>82</v>
      </c>
      <c r="B88" s="10">
        <v>10</v>
      </c>
      <c r="C88" s="29">
        <v>10</v>
      </c>
      <c r="D88" s="17">
        <v>4</v>
      </c>
      <c r="E88" s="10">
        <v>4</v>
      </c>
      <c r="F88" s="20">
        <v>6</v>
      </c>
      <c r="G88" s="30">
        <v>1</v>
      </c>
      <c r="H88" s="49">
        <f t="shared" si="26"/>
        <v>16</v>
      </c>
      <c r="I88" s="84">
        <f t="shared" si="26"/>
        <v>5</v>
      </c>
      <c r="J88" s="1"/>
    </row>
    <row r="89" spans="1:10" ht="11.25" customHeight="1" x14ac:dyDescent="0.2">
      <c r="A89" s="85" t="s">
        <v>83</v>
      </c>
      <c r="B89" s="10">
        <v>10</v>
      </c>
      <c r="C89" s="29">
        <v>1</v>
      </c>
      <c r="D89" s="17">
        <v>1</v>
      </c>
      <c r="E89" s="10">
        <v>9</v>
      </c>
      <c r="F89" s="20">
        <v>3</v>
      </c>
      <c r="G89" s="30">
        <v>2</v>
      </c>
      <c r="H89" s="49">
        <f t="shared" si="26"/>
        <v>4</v>
      </c>
      <c r="I89" s="84">
        <f t="shared" si="26"/>
        <v>3</v>
      </c>
    </row>
    <row r="90" spans="1:10" x14ac:dyDescent="0.2">
      <c r="A90" s="83" t="s">
        <v>33</v>
      </c>
      <c r="B90" s="10">
        <v>12</v>
      </c>
      <c r="C90" s="29">
        <v>27</v>
      </c>
      <c r="D90" s="17">
        <v>11</v>
      </c>
      <c r="E90" s="10">
        <v>0</v>
      </c>
      <c r="F90" s="20">
        <v>0</v>
      </c>
      <c r="G90" s="30">
        <v>0</v>
      </c>
      <c r="H90" s="49">
        <f t="shared" si="26"/>
        <v>27</v>
      </c>
      <c r="I90" s="84">
        <f t="shared" si="26"/>
        <v>11</v>
      </c>
    </row>
    <row r="91" spans="1:10" x14ac:dyDescent="0.2">
      <c r="A91" s="83" t="s">
        <v>84</v>
      </c>
      <c r="B91" s="10">
        <v>24</v>
      </c>
      <c r="C91" s="29">
        <v>6</v>
      </c>
      <c r="D91" s="17">
        <v>4</v>
      </c>
      <c r="E91" s="10">
        <v>20</v>
      </c>
      <c r="F91" s="20">
        <v>7</v>
      </c>
      <c r="G91" s="30">
        <v>5</v>
      </c>
      <c r="H91" s="49">
        <f t="shared" si="26"/>
        <v>13</v>
      </c>
      <c r="I91" s="84">
        <f t="shared" si="26"/>
        <v>9</v>
      </c>
    </row>
    <row r="92" spans="1:10" x14ac:dyDescent="0.2">
      <c r="A92" s="85" t="s">
        <v>85</v>
      </c>
      <c r="B92" s="10">
        <v>9</v>
      </c>
      <c r="C92" s="29">
        <v>1</v>
      </c>
      <c r="D92" s="17">
        <v>1</v>
      </c>
      <c r="E92" s="10">
        <v>8</v>
      </c>
      <c r="F92" s="20">
        <v>2</v>
      </c>
      <c r="G92" s="30">
        <v>2</v>
      </c>
      <c r="H92" s="49">
        <f t="shared" si="26"/>
        <v>3</v>
      </c>
      <c r="I92" s="84">
        <f t="shared" si="26"/>
        <v>3</v>
      </c>
    </row>
    <row r="93" spans="1:10" x14ac:dyDescent="0.2">
      <c r="A93" s="85" t="s">
        <v>86</v>
      </c>
      <c r="B93" s="10">
        <v>2</v>
      </c>
      <c r="C93" s="29">
        <v>1</v>
      </c>
      <c r="D93" s="17">
        <v>0</v>
      </c>
      <c r="E93" s="10">
        <v>2</v>
      </c>
      <c r="F93" s="20">
        <v>0</v>
      </c>
      <c r="G93" s="30">
        <v>0</v>
      </c>
      <c r="H93" s="49">
        <f t="shared" si="26"/>
        <v>1</v>
      </c>
      <c r="I93" s="84">
        <f t="shared" si="26"/>
        <v>0</v>
      </c>
    </row>
    <row r="94" spans="1:10" x14ac:dyDescent="0.2">
      <c r="A94" s="81" t="s">
        <v>87</v>
      </c>
      <c r="B94" s="5">
        <f>SUM(B95:B96)</f>
        <v>10</v>
      </c>
      <c r="C94" s="6">
        <f>SUM(C95:C96)</f>
        <v>87</v>
      </c>
      <c r="D94" s="7">
        <f t="shared" ref="D94:I94" si="27">SUM(D95:D96)</f>
        <v>17</v>
      </c>
      <c r="E94" s="5">
        <f>SUM(E95:E96)</f>
        <v>0</v>
      </c>
      <c r="F94" s="8">
        <f t="shared" si="27"/>
        <v>15</v>
      </c>
      <c r="G94" s="8">
        <f t="shared" si="27"/>
        <v>4</v>
      </c>
      <c r="H94" s="9">
        <f t="shared" si="27"/>
        <v>102</v>
      </c>
      <c r="I94" s="82">
        <f t="shared" si="27"/>
        <v>21</v>
      </c>
    </row>
    <row r="95" spans="1:10" x14ac:dyDescent="0.2">
      <c r="A95" s="83" t="s">
        <v>15</v>
      </c>
      <c r="B95" s="10">
        <v>5</v>
      </c>
      <c r="C95" s="31">
        <v>30</v>
      </c>
      <c r="D95" s="12">
        <v>5</v>
      </c>
      <c r="E95" s="13">
        <v>0</v>
      </c>
      <c r="F95" s="14">
        <v>0</v>
      </c>
      <c r="G95" s="32">
        <v>0</v>
      </c>
      <c r="H95" s="49">
        <f>+C95+F95</f>
        <v>30</v>
      </c>
      <c r="I95" s="84">
        <f>+D95+G95</f>
        <v>5</v>
      </c>
    </row>
    <row r="96" spans="1:10" x14ac:dyDescent="0.2">
      <c r="A96" s="83" t="s">
        <v>16</v>
      </c>
      <c r="B96" s="10">
        <v>5</v>
      </c>
      <c r="C96" s="29">
        <v>57</v>
      </c>
      <c r="D96" s="17">
        <v>12</v>
      </c>
      <c r="E96" s="13">
        <v>0</v>
      </c>
      <c r="F96" s="20">
        <v>15</v>
      </c>
      <c r="G96" s="30">
        <v>4</v>
      </c>
      <c r="H96" s="49">
        <f>+C96+F96</f>
        <v>72</v>
      </c>
      <c r="I96" s="84">
        <f>+D96+G96</f>
        <v>16</v>
      </c>
    </row>
    <row r="97" spans="1:9" x14ac:dyDescent="0.2">
      <c r="A97" s="81" t="s">
        <v>88</v>
      </c>
      <c r="B97" s="5">
        <f>SUM(B98:B99)</f>
        <v>20</v>
      </c>
      <c r="C97" s="6">
        <f>SUM(C98:C99)</f>
        <v>6</v>
      </c>
      <c r="D97" s="7">
        <f t="shared" ref="D97:I97" si="28">SUM(D98:D99)</f>
        <v>0</v>
      </c>
      <c r="E97" s="5">
        <f>SUM(E98:E99)</f>
        <v>20</v>
      </c>
      <c r="F97" s="8">
        <f t="shared" si="28"/>
        <v>4</v>
      </c>
      <c r="G97" s="8">
        <f t="shared" si="28"/>
        <v>1</v>
      </c>
      <c r="H97" s="9">
        <f t="shared" si="28"/>
        <v>10</v>
      </c>
      <c r="I97" s="82">
        <f t="shared" si="28"/>
        <v>1</v>
      </c>
    </row>
    <row r="98" spans="1:9" x14ac:dyDescent="0.2">
      <c r="A98" s="83" t="s">
        <v>89</v>
      </c>
      <c r="B98" s="10">
        <v>10</v>
      </c>
      <c r="C98" s="31">
        <v>4</v>
      </c>
      <c r="D98" s="12">
        <v>0</v>
      </c>
      <c r="E98" s="13">
        <v>10</v>
      </c>
      <c r="F98" s="14">
        <v>1</v>
      </c>
      <c r="G98" s="30">
        <v>0</v>
      </c>
      <c r="H98" s="49">
        <f>+C98+F98</f>
        <v>5</v>
      </c>
      <c r="I98" s="84">
        <f>+G98+D98</f>
        <v>0</v>
      </c>
    </row>
    <row r="99" spans="1:9" x14ac:dyDescent="0.2">
      <c r="A99" s="83" t="s">
        <v>90</v>
      </c>
      <c r="B99" s="10">
        <v>10</v>
      </c>
      <c r="C99" s="31">
        <v>2</v>
      </c>
      <c r="D99" s="12">
        <v>0</v>
      </c>
      <c r="E99" s="13">
        <v>10</v>
      </c>
      <c r="F99" s="14">
        <v>3</v>
      </c>
      <c r="G99" s="30">
        <v>1</v>
      </c>
      <c r="H99" s="16">
        <f>+C99+F99</f>
        <v>5</v>
      </c>
      <c r="I99" s="93">
        <f>+G99+D99</f>
        <v>1</v>
      </c>
    </row>
    <row r="100" spans="1:9" x14ac:dyDescent="0.2">
      <c r="A100" s="81" t="s">
        <v>91</v>
      </c>
      <c r="B100" s="5" t="str">
        <f>B101</f>
        <v>S/L</v>
      </c>
      <c r="C100" s="6">
        <f>SUM(C101)</f>
        <v>2</v>
      </c>
      <c r="D100" s="7">
        <f t="shared" ref="D100:I100" si="29">SUM(D101)</f>
        <v>2</v>
      </c>
      <c r="E100" s="5" t="str">
        <f>E101</f>
        <v>S/L</v>
      </c>
      <c r="F100" s="8">
        <f t="shared" si="29"/>
        <v>1</v>
      </c>
      <c r="G100" s="8">
        <f t="shared" si="29"/>
        <v>1</v>
      </c>
      <c r="H100" s="9">
        <f t="shared" si="29"/>
        <v>3</v>
      </c>
      <c r="I100" s="82">
        <f t="shared" si="29"/>
        <v>3</v>
      </c>
    </row>
    <row r="101" spans="1:9" ht="12" thickBot="1" x14ac:dyDescent="0.25">
      <c r="A101" s="97" t="s">
        <v>92</v>
      </c>
      <c r="B101" s="98" t="s">
        <v>18</v>
      </c>
      <c r="C101" s="99">
        <v>2</v>
      </c>
      <c r="D101" s="100">
        <v>2</v>
      </c>
      <c r="E101" s="101" t="s">
        <v>18</v>
      </c>
      <c r="F101" s="102">
        <v>1</v>
      </c>
      <c r="G101" s="103">
        <v>1</v>
      </c>
      <c r="H101" s="104">
        <f>+C101+F101</f>
        <v>3</v>
      </c>
      <c r="I101" s="105">
        <f>+D101+G101</f>
        <v>3</v>
      </c>
    </row>
    <row r="102" spans="1:9" ht="12" x14ac:dyDescent="0.2">
      <c r="A102" s="61" t="s">
        <v>99</v>
      </c>
      <c r="B102" s="62"/>
      <c r="C102" s="62">
        <f>C7+C13+C16+C19+C22+C25+C31+C35+C38+C46+C54+C59+C62+C73+C75+C79+C82+C94+C97+C100</f>
        <v>715</v>
      </c>
      <c r="D102" s="62">
        <f>D7+D13+D16+D19+D22+D25+D31+D35+D38+D46+D54+D59+D62+D73+D75+D79+D82+D94+D97+D100</f>
        <v>170</v>
      </c>
      <c r="E102" s="62"/>
      <c r="F102" s="62">
        <f>F7+F13+F16+F19+F22+F25+F31+F35+F38+F46+F54+F59+F62+F73+F75+F79+F82+F94+F97+F100</f>
        <v>154</v>
      </c>
      <c r="G102" s="62">
        <f>G7+G13+G16+G19+G22+G25+G31+G35+G38+G46+G54+G59+G62+G73+G75+G79+G82+G94+G97+G100</f>
        <v>55</v>
      </c>
      <c r="H102" s="62">
        <f>H7+H13+H16+H19+H22+H25+H31+H35+H38+H46+H54+H59+H62+H73+H75+H79+H82+H94+H97+H100</f>
        <v>869</v>
      </c>
      <c r="I102" s="62">
        <f>I7+I13+I16+I19+I22+I25+I31+I35+I38+I46+I54+I59+I62+I73+I75+I79+I82+I94+I97+I100</f>
        <v>225</v>
      </c>
    </row>
    <row r="103" spans="1:9" x14ac:dyDescent="0.2">
      <c r="A103" s="50" t="s">
        <v>93</v>
      </c>
    </row>
    <row r="104" spans="1:9" x14ac:dyDescent="0.2">
      <c r="A104" s="50" t="s">
        <v>94</v>
      </c>
    </row>
    <row r="105" spans="1:9" x14ac:dyDescent="0.2">
      <c r="A105" s="51" t="s">
        <v>95</v>
      </c>
    </row>
    <row r="106" spans="1:9" x14ac:dyDescent="0.2">
      <c r="A106" s="52" t="s">
        <v>96</v>
      </c>
    </row>
    <row r="107" spans="1:9" x14ac:dyDescent="0.2">
      <c r="A107" s="50"/>
    </row>
    <row r="108" spans="1:9" x14ac:dyDescent="0.2">
      <c r="A108" s="53"/>
    </row>
    <row r="109" spans="1:9" x14ac:dyDescent="0.2">
      <c r="A109" s="55"/>
      <c r="B109" s="55"/>
      <c r="C109" s="55"/>
      <c r="D109" s="55"/>
    </row>
  </sheetData>
  <mergeCells count="11">
    <mergeCell ref="A2:I2"/>
    <mergeCell ref="A4:A5"/>
    <mergeCell ref="B4:D4"/>
    <mergeCell ref="E4:G4"/>
    <mergeCell ref="H4:H5"/>
    <mergeCell ref="I4:I5"/>
    <mergeCell ref="A6:I6"/>
    <mergeCell ref="A24:I24"/>
    <mergeCell ref="A37:I37"/>
    <mergeCell ref="A45:I45"/>
    <mergeCell ref="A109:D109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62" orientation="portrait" horizontalDpi="4294967293" verticalDpi="4294967293" r:id="rId1"/>
  <headerFooter>
    <oddFooter>&amp;R&amp;8- 27 -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CambioEst</vt:lpstr>
      <vt:lpstr>CambioEst!Área_de_impresión</vt:lpstr>
      <vt:lpstr>CambioEst!Print_Area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dedroso</dc:creator>
  <cp:lastModifiedBy>dedroso</cp:lastModifiedBy>
  <cp:lastPrinted>2024-11-21T13:09:28Z</cp:lastPrinted>
  <dcterms:created xsi:type="dcterms:W3CDTF">2024-11-21T13:01:16Z</dcterms:created>
  <dcterms:modified xsi:type="dcterms:W3CDTF">2024-11-21T13:10:41Z</dcterms:modified>
</cp:coreProperties>
</file>