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psfunizar2.unizar.es\intranet\A.Academicos\Servicio de Estudiantes\PRIMER Y SEGUNDO CICLO\WEB DRUPAL\Estadísticas\2025\Estadísiticas Marzo 2026\Tablas GRADO Publicadas\"/>
    </mc:Choice>
  </mc:AlternateContent>
  <xr:revisionPtr revIDLastSave="0" documentId="13_ncr:1_{2BA414E5-97EC-449A-87DE-D26B43863CA6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estadistica 24_25" sheetId="8" r:id="rId1"/>
    <sheet name="Hoja1" sheetId="9" r:id="rId2"/>
  </sheets>
  <definedNames>
    <definedName name="_xlnm._FilterDatabase" localSheetId="0" hidden="1">'estadistica 24_25'!$A$12:$I$351</definedName>
    <definedName name="Print_Titles" localSheetId="0">'estadistica 24_25'!$3:$11</definedName>
    <definedName name="_xlnm.Print_Titles" localSheetId="0">'estadistica 24_25'!$3:$12</definedName>
  </definedNames>
  <calcPr calcId="191029"/>
</workbook>
</file>

<file path=xl/calcChain.xml><?xml version="1.0" encoding="utf-8"?>
<calcChain xmlns="http://schemas.openxmlformats.org/spreadsheetml/2006/main">
  <c r="N159" i="8" l="1"/>
  <c r="N154" i="8"/>
  <c r="N151" i="8"/>
  <c r="N145" i="8"/>
  <c r="N138" i="8"/>
  <c r="N131" i="8"/>
  <c r="N111" i="8"/>
  <c r="N125" i="8"/>
  <c r="N101" i="8"/>
  <c r="N79" i="8"/>
  <c r="N69" i="8"/>
  <c r="N61" i="8"/>
  <c r="N58" i="8"/>
  <c r="N53" i="8"/>
  <c r="N48" i="8"/>
  <c r="N34" i="8"/>
  <c r="N14" i="8"/>
  <c r="N124" i="8" l="1"/>
  <c r="N153" i="8"/>
  <c r="N13" i="8"/>
  <c r="M14" i="8"/>
  <c r="M172" i="8"/>
  <c r="M154" i="8"/>
  <c r="M159" i="8"/>
  <c r="M151" i="8"/>
  <c r="M145" i="8"/>
  <c r="M138" i="8"/>
  <c r="N174" i="8" l="1"/>
  <c r="M153" i="8"/>
  <c r="M131" i="8"/>
  <c r="M125" i="8" l="1"/>
  <c r="M124" i="8" s="1"/>
  <c r="M101" i="8"/>
  <c r="M79" i="8"/>
  <c r="M69" i="8"/>
  <c r="M61" i="8"/>
  <c r="M53" i="8"/>
  <c r="M48" i="8"/>
  <c r="M34" i="8"/>
  <c r="M111" i="8" l="1"/>
  <c r="M13" i="8" s="1"/>
  <c r="M174" i="8" s="1"/>
  <c r="I145" i="8" l="1"/>
  <c r="J145" i="8"/>
  <c r="L125" i="8" l="1"/>
  <c r="L138" i="8"/>
  <c r="L159" i="8"/>
  <c r="L154" i="8"/>
  <c r="L145" i="8"/>
  <c r="L131" i="8"/>
  <c r="L111" i="8"/>
  <c r="L53" i="8"/>
  <c r="L79" i="8"/>
  <c r="L101" i="8"/>
  <c r="L69" i="8"/>
  <c r="L61" i="8"/>
  <c r="L48" i="8"/>
  <c r="L34" i="8"/>
  <c r="L14" i="8"/>
  <c r="L153" i="8" l="1"/>
  <c r="L13" i="8"/>
  <c r="L124" i="8"/>
  <c r="K172" i="8"/>
  <c r="K151" i="8"/>
  <c r="K125" i="8"/>
  <c r="K98" i="8"/>
  <c r="K108" i="8"/>
  <c r="K106" i="8"/>
  <c r="K159" i="8"/>
  <c r="K154" i="8"/>
  <c r="K145" i="8"/>
  <c r="K138" i="8"/>
  <c r="K131" i="8"/>
  <c r="K111" i="8"/>
  <c r="K101" i="8"/>
  <c r="K79" i="8"/>
  <c r="K69" i="8"/>
  <c r="K61" i="8"/>
  <c r="K58" i="8"/>
  <c r="K53" i="8"/>
  <c r="K48" i="8"/>
  <c r="K34" i="8"/>
  <c r="K14" i="8"/>
  <c r="L174" i="8" l="1"/>
  <c r="K124" i="8"/>
  <c r="K13" i="8"/>
  <c r="K153" i="8"/>
  <c r="J48" i="8"/>
  <c r="J14" i="8"/>
  <c r="J61" i="8"/>
  <c r="J53" i="8"/>
  <c r="J69" i="8"/>
  <c r="J101" i="8"/>
  <c r="J79" i="8"/>
  <c r="J58" i="8"/>
  <c r="J34" i="8"/>
  <c r="J111" i="8"/>
  <c r="J131" i="8"/>
  <c r="J138" i="8"/>
  <c r="J154" i="8"/>
  <c r="J159" i="8"/>
  <c r="J124" i="8" l="1"/>
  <c r="K174" i="8"/>
  <c r="J153" i="8"/>
  <c r="J13" i="8"/>
  <c r="I154" i="8"/>
  <c r="I159" i="8"/>
  <c r="I131" i="8"/>
  <c r="I138" i="8"/>
  <c r="I125" i="8"/>
  <c r="I48" i="8"/>
  <c r="I14" i="8"/>
  <c r="I61" i="8"/>
  <c r="I53" i="8"/>
  <c r="I69" i="8"/>
  <c r="I101" i="8"/>
  <c r="I79" i="8"/>
  <c r="I34" i="8"/>
  <c r="I111" i="8"/>
  <c r="J174" i="8" l="1"/>
  <c r="I124" i="8"/>
  <c r="I153" i="8"/>
  <c r="I13" i="8"/>
  <c r="G172" i="8"/>
  <c r="G159" i="8"/>
  <c r="F159" i="8"/>
  <c r="E159" i="8"/>
  <c r="G154" i="8"/>
  <c r="F154" i="8"/>
  <c r="E154" i="8"/>
  <c r="G151" i="8"/>
  <c r="G145" i="8"/>
  <c r="F145" i="8"/>
  <c r="E145" i="8"/>
  <c r="G138" i="8"/>
  <c r="F138" i="8"/>
  <c r="E138" i="8"/>
  <c r="G131" i="8"/>
  <c r="F131" i="8"/>
  <c r="E131" i="8"/>
  <c r="G125" i="8"/>
  <c r="F125" i="8"/>
  <c r="E125" i="8"/>
  <c r="G111" i="8"/>
  <c r="F111" i="8"/>
  <c r="E111" i="8"/>
  <c r="G108" i="8"/>
  <c r="F108" i="8"/>
  <c r="G106" i="8"/>
  <c r="G101" i="8"/>
  <c r="F101" i="8"/>
  <c r="E101" i="8"/>
  <c r="G98" i="8"/>
  <c r="F98" i="8"/>
  <c r="E98" i="8"/>
  <c r="G79" i="8"/>
  <c r="F79" i="8"/>
  <c r="E79" i="8"/>
  <c r="G69" i="8"/>
  <c r="F69" i="8"/>
  <c r="E69" i="8"/>
  <c r="G61" i="8"/>
  <c r="F61" i="8"/>
  <c r="E61" i="8"/>
  <c r="G58" i="8"/>
  <c r="F58" i="8"/>
  <c r="E58" i="8"/>
  <c r="G53" i="8"/>
  <c r="F53" i="8"/>
  <c r="E53" i="8"/>
  <c r="G48" i="8"/>
  <c r="F48" i="8"/>
  <c r="E48" i="8"/>
  <c r="G34" i="8"/>
  <c r="F34" i="8"/>
  <c r="E34" i="8"/>
  <c r="G14" i="8"/>
  <c r="F14" i="8"/>
  <c r="E14" i="8"/>
  <c r="H172" i="8"/>
  <c r="H159" i="8"/>
  <c r="H154" i="8"/>
  <c r="H151" i="8"/>
  <c r="H145" i="8"/>
  <c r="H138" i="8"/>
  <c r="H131" i="8"/>
  <c r="H125" i="8"/>
  <c r="H111" i="8"/>
  <c r="H108" i="8"/>
  <c r="H106" i="8"/>
  <c r="H101" i="8"/>
  <c r="H98" i="8"/>
  <c r="H79" i="8"/>
  <c r="H69" i="8"/>
  <c r="H61" i="8"/>
  <c r="H58" i="8"/>
  <c r="H53" i="8"/>
  <c r="H48" i="8"/>
  <c r="H34" i="8"/>
  <c r="H14" i="8"/>
  <c r="F153" i="8" l="1"/>
  <c r="I174" i="8"/>
  <c r="G153" i="8"/>
  <c r="G13" i="8"/>
  <c r="G124" i="8"/>
  <c r="F13" i="8"/>
  <c r="E13" i="8"/>
  <c r="E153" i="8"/>
  <c r="H153" i="8"/>
  <c r="F174" i="8"/>
  <c r="E124" i="8"/>
  <c r="F124" i="8"/>
  <c r="H124" i="8"/>
  <c r="H13" i="8"/>
  <c r="G174" i="8" l="1"/>
  <c r="E174" i="8"/>
  <c r="H174" i="8"/>
</calcChain>
</file>

<file path=xl/sharedStrings.xml><?xml version="1.0" encoding="utf-8"?>
<sst xmlns="http://schemas.openxmlformats.org/spreadsheetml/2006/main" count="178" uniqueCount="157">
  <si>
    <t>Escuela Politécnica Superior</t>
  </si>
  <si>
    <t>Facultad de Ciencias</t>
  </si>
  <si>
    <t>Facultad de Derecho</t>
  </si>
  <si>
    <t>Facultad de Filosofía y Letras</t>
  </si>
  <si>
    <t>Facultad de Medicina</t>
  </si>
  <si>
    <t>Facultad de Educación</t>
  </si>
  <si>
    <t>Facultad de Veterinaria</t>
  </si>
  <si>
    <t>Facultad de Economía y Empresa</t>
  </si>
  <si>
    <t>Licenciado en Economía</t>
  </si>
  <si>
    <t>Licenciado en Administración y Dirección de Empresas</t>
  </si>
  <si>
    <t>Graduado en Arquitectura</t>
  </si>
  <si>
    <t>Ingeniero en Informática</t>
  </si>
  <si>
    <t>Ingeniero de Telecomunicación</t>
  </si>
  <si>
    <t>Ingeniero Químico</t>
  </si>
  <si>
    <t>Ingeniero Industrial</t>
  </si>
  <si>
    <t>Diplomado en Ciencias Empresariales</t>
  </si>
  <si>
    <t>Ingeniero Técnico Industrial, especialidad Química Industrial</t>
  </si>
  <si>
    <t>Graduado en Ingeniería Agroalimentaria y del Medio Rural</t>
  </si>
  <si>
    <t>Graduado en Ciencias Ambientales</t>
  </si>
  <si>
    <t>Graduado en Enfermería</t>
  </si>
  <si>
    <t>Maestro, Educación Infantil</t>
  </si>
  <si>
    <t>Maestro, Educación Primaria</t>
  </si>
  <si>
    <t>Maestro, Educación Física</t>
  </si>
  <si>
    <t>Graduado en Magisterio en Educación Primaria</t>
  </si>
  <si>
    <t>Graduado en Magisterio en Educación Infantil</t>
  </si>
  <si>
    <t>Licenciado en Humanidades</t>
  </si>
  <si>
    <t>Diplomado en Relaciones Laborales</t>
  </si>
  <si>
    <t>Diplomado en Gestión y Administración Pública</t>
  </si>
  <si>
    <t>Graduado en Gestión y Administración Pública</t>
  </si>
  <si>
    <t>Graduado en Administración y Dirección de Empresas</t>
  </si>
  <si>
    <t>Diplomado en Nutrición Humana y Dietética</t>
  </si>
  <si>
    <t>Graduado en Odontología</t>
  </si>
  <si>
    <t>Graduado en Nutrición Humana y Dietética</t>
  </si>
  <si>
    <t>Graduado en Ciencias de la Actividad Física y del Deporte</t>
  </si>
  <si>
    <t>Graduado en Medicina</t>
  </si>
  <si>
    <t>Licenciado en Ciencias de la Actividad Física y del Deporte</t>
  </si>
  <si>
    <t>Licenciado en Odontología</t>
  </si>
  <si>
    <t>Maestro, Lengua Extranjera</t>
  </si>
  <si>
    <t>Graduado en Psicología</t>
  </si>
  <si>
    <t>Graduado en Bellas Artes</t>
  </si>
  <si>
    <t>Licenciado en Ciencias del Trabajo</t>
  </si>
  <si>
    <t>Licenciado en Bellas Artes</t>
  </si>
  <si>
    <t>Ingeniero Técnico en Informática de Gestión</t>
  </si>
  <si>
    <t>Ingeniero Técnico de Telecomunicación, Sistemas Electrónicos</t>
  </si>
  <si>
    <t>Graduado en Ingeniería Informática</t>
  </si>
  <si>
    <t>Graduado en Ingeniería Electrónica y Automática</t>
  </si>
  <si>
    <t>Ingeniero Técnico Agrícola Esp. Industrias Agrarias y Alimentarias</t>
  </si>
  <si>
    <t>Ingeniero Técnico Agrícola Esp. Hortofruticultura y Jardinería</t>
  </si>
  <si>
    <t>Ingeniero Técnico Industrial Esp. Electrónica Industrial</t>
  </si>
  <si>
    <t>Arquitecto Técnico</t>
  </si>
  <si>
    <t>Ingeniero Técnico en Informática de Sistemas</t>
  </si>
  <si>
    <t>Ingeniero Técnico Industrial, especialidad Mecánica</t>
  </si>
  <si>
    <t>Ingeniero Técnico de Obras Públicas, esp. Construcciones Civiles</t>
  </si>
  <si>
    <t>Graduado en Arquitectura Técnica</t>
  </si>
  <si>
    <t>Graduado en Ingeniería Civil</t>
  </si>
  <si>
    <t>Graduado en Ingeniería Mecatrónica</t>
  </si>
  <si>
    <t>Graduado en Ingeniería de Organización Industrial</t>
  </si>
  <si>
    <t>Diplomado en Estadística</t>
  </si>
  <si>
    <t>Diplomado en Óptica y Optometría</t>
  </si>
  <si>
    <t>Graduado en Biotecnología</t>
  </si>
  <si>
    <t>Graduado en Física</t>
  </si>
  <si>
    <t>Graduado en Química</t>
  </si>
  <si>
    <t>Graduado en Geología</t>
  </si>
  <si>
    <t>Graduado en Óptica y Optometría</t>
  </si>
  <si>
    <t>Graduado en Matemáticas</t>
  </si>
  <si>
    <t>Licenciado en Bioquímica</t>
  </si>
  <si>
    <t>Licenciado en Química</t>
  </si>
  <si>
    <t>Licenciado en Física</t>
  </si>
  <si>
    <t>Licenciado en Geología</t>
  </si>
  <si>
    <t>Licenciado en Matemáticas</t>
  </si>
  <si>
    <t>Graduado en Derecho</t>
  </si>
  <si>
    <t>Licenciado en Derecho</t>
  </si>
  <si>
    <t>Graduado en Estudios Ingleses</t>
  </si>
  <si>
    <t>Graduado en Historia</t>
  </si>
  <si>
    <t>Graduado en Geografía y Ordenación del Territorio</t>
  </si>
  <si>
    <t>Graduado en Historia del Arte</t>
  </si>
  <si>
    <t>Graduado en Estudios Clásicos</t>
  </si>
  <si>
    <t>Graduado en Filología Hispánica</t>
  </si>
  <si>
    <t>Graduado en Información y Documentación</t>
  </si>
  <si>
    <t>Graduado en Filosofía</t>
  </si>
  <si>
    <t>Graduado en Periodismo</t>
  </si>
  <si>
    <t>Graduado en Lenguas Modernas</t>
  </si>
  <si>
    <t>Licenciado en Filología Inglesa</t>
  </si>
  <si>
    <t>Licenciado en Filología Francesa</t>
  </si>
  <si>
    <t>Licenciado en Filología Clásica</t>
  </si>
  <si>
    <t>Licenciado en Geografía</t>
  </si>
  <si>
    <t>Licenciado en Historia</t>
  </si>
  <si>
    <t>Licenciado en Historia del Arte</t>
  </si>
  <si>
    <t>Licenciado en Filosofía</t>
  </si>
  <si>
    <t>Licenciado en Filología Hispánica</t>
  </si>
  <si>
    <t>Licenciado en Medicina</t>
  </si>
  <si>
    <t>Maestro, Educación Especial</t>
  </si>
  <si>
    <t>Maestro, Educación Musical</t>
  </si>
  <si>
    <t>Maestro, Audición y Lenguaje</t>
  </si>
  <si>
    <t>Licenciado en Psicopedagogía</t>
  </si>
  <si>
    <t>Diplomado en Trabajo Social</t>
  </si>
  <si>
    <t>Graduado en Relaciones Laborales y Recursos Humanos</t>
  </si>
  <si>
    <t>Graduado en Trabajo Social</t>
  </si>
  <si>
    <t>Graduado en Fisioterapia</t>
  </si>
  <si>
    <t>Graduado en Terapia Ocupacional</t>
  </si>
  <si>
    <t>Graduado en Veterinaria</t>
  </si>
  <si>
    <t>Graduado en Ciencia y Tecnología de los Alimentos</t>
  </si>
  <si>
    <t>Licenciado en Veterinaria</t>
  </si>
  <si>
    <t>Licenciado en Ciencia y Tecnología de los Alimentos</t>
  </si>
  <si>
    <t>Ingeniero Técnico Industrial, Química Industrial</t>
  </si>
  <si>
    <t>Ingeniero Técnico Industrial, Electricidad</t>
  </si>
  <si>
    <t>Ingeniero Técnico Industrial, Mecánica</t>
  </si>
  <si>
    <t>Ingeniero Técnico en Diseño Industrial</t>
  </si>
  <si>
    <t>Graduado en Estudios en Arquitectura</t>
  </si>
  <si>
    <t>Graduado en Ingeniería Eléctrica</t>
  </si>
  <si>
    <t>Graduado en Ingeniería Mecánica</t>
  </si>
  <si>
    <t>Graduado en Ingeniería Química</t>
  </si>
  <si>
    <t>Graduado en Ingeniería de Tecnologías Industriales</t>
  </si>
  <si>
    <t>Graduado en Ingeniería en Diseño Industrial y Desarrollo de Producto</t>
  </si>
  <si>
    <t>Graduado en Finanzas y Contabilidad</t>
  </si>
  <si>
    <t>Graduado en Marketing e Investigación de Mercados</t>
  </si>
  <si>
    <t>Graduado en Economía</t>
  </si>
  <si>
    <t>Diplomado en Turismo</t>
  </si>
  <si>
    <t>Graduado en Turismo</t>
  </si>
  <si>
    <t>Ingeniero Técnico Agrícola (Explotaciones Agropecuarias)</t>
  </si>
  <si>
    <t>Diplomado en Terapia Ocupacional</t>
  </si>
  <si>
    <t>Ingeniero Técnico Industrial, Electrónica Industrial</t>
  </si>
  <si>
    <t xml:space="preserve">Centro Universitario de la Defensa </t>
  </si>
  <si>
    <t>Escuela de Ingeniería y Arquitectura</t>
  </si>
  <si>
    <t>E.U. de Turismo</t>
  </si>
  <si>
    <t>E.U. Politécnica de La Almunia</t>
  </si>
  <si>
    <t>E.U. Politécnica</t>
  </si>
  <si>
    <t>Facultad de Ciencias Sociales y Humanas</t>
  </si>
  <si>
    <t>Facultad de Ciencias Sociales y del Trabajo</t>
  </si>
  <si>
    <t>Facultad de Ciencias Humanas y de la Educación</t>
  </si>
  <si>
    <t>Facultad de Ciencias de la Salud y del Deporte</t>
  </si>
  <si>
    <t>Facultad de Ciencias de la Salud</t>
  </si>
  <si>
    <t>Facultad de Empresa y Gestión Pública</t>
  </si>
  <si>
    <t>CENTRO - TITULACIÓN</t>
  </si>
  <si>
    <t>ZARAGOZA</t>
  </si>
  <si>
    <t>HUESCA</t>
  </si>
  <si>
    <t>TERUEL</t>
  </si>
  <si>
    <t>TOTAL UNIVERSIDAD</t>
  </si>
  <si>
    <t>13/14</t>
  </si>
  <si>
    <t>14/15</t>
  </si>
  <si>
    <t>12/13</t>
  </si>
  <si>
    <t xml:space="preserve">Ingeniero Agrónomo </t>
  </si>
  <si>
    <t>E.U. de Enfermería</t>
  </si>
  <si>
    <t>Fuente: Datuz</t>
  </si>
  <si>
    <t>15/16</t>
  </si>
  <si>
    <t>16/17</t>
  </si>
  <si>
    <t>17/18</t>
  </si>
  <si>
    <t>18/19</t>
  </si>
  <si>
    <t>19/20</t>
  </si>
  <si>
    <t>20/21</t>
  </si>
  <si>
    <t>21/22</t>
  </si>
  <si>
    <t>22/23</t>
  </si>
  <si>
    <t>23/24</t>
  </si>
  <si>
    <t>Graduado en Ingeniería de Tecnologías de Telecomunicación</t>
  </si>
  <si>
    <t>24/25</t>
  </si>
  <si>
    <t>Grado: Ingeniería de Datos en Procesos Industriales</t>
  </si>
  <si>
    <t>Datos: 07-04-2026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</si>
</sst>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6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2" fillId="0" borderId="0" xfId="0" applyFont="1"/>
    <xf numFmtId="3" fontId="1" fillId="0" borderId="0" xfId="0" applyNumberFormat="1" applyFont="1"/>
    <xf numFmtId="3" fontId="3" fillId="0" borderId="0" xfId="0" applyNumberFormat="1" applyFont="1"/>
    <xf numFmtId="3" fontId="1" fillId="0" borderId="1" xfId="0" applyNumberFormat="1" applyFont="1" applyBorder="1"/>
    <xf numFmtId="0" fontId="1" fillId="0" borderId="0" xfId="0" applyFont="1" applyAlignment="1">
      <alignment horizontal="left" vertical="top"/>
    </xf>
    <xf numFmtId="3" fontId="1" fillId="0" borderId="1" xfId="0" applyNumberFormat="1" applyFont="1" applyFill="1" applyBorder="1"/>
    <xf numFmtId="3" fontId="1" fillId="0" borderId="1" xfId="0" applyNumberFormat="1" applyFont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3" fontId="2" fillId="2" borderId="1" xfId="0" applyNumberFormat="1" applyFont="1" applyFill="1" applyBorder="1"/>
    <xf numFmtId="0" fontId="2" fillId="4" borderId="1" xfId="0" applyFont="1" applyFill="1" applyBorder="1" applyAlignment="1"/>
    <xf numFmtId="3" fontId="2" fillId="4" borderId="1" xfId="0" applyNumberFormat="1" applyFont="1" applyFill="1" applyBorder="1"/>
    <xf numFmtId="0" fontId="4" fillId="0" borderId="0" xfId="0" applyFont="1" applyAlignment="1">
      <alignment horizontal="center"/>
    </xf>
    <xf numFmtId="0" fontId="5" fillId="0" borderId="0" xfId="0" applyFont="1"/>
    <xf numFmtId="49" fontId="6" fillId="4" borderId="1" xfId="0" applyNumberFormat="1" applyFont="1" applyFill="1" applyBorder="1" applyAlignment="1">
      <alignment horizontal="center"/>
    </xf>
    <xf numFmtId="3" fontId="6" fillId="2" borderId="1" xfId="0" applyNumberFormat="1" applyFont="1" applyFill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vertical="center"/>
    </xf>
    <xf numFmtId="3" fontId="6" fillId="4" borderId="1" xfId="0" applyNumberFormat="1" applyFont="1" applyFill="1" applyBorder="1"/>
    <xf numFmtId="3" fontId="5" fillId="3" borderId="1" xfId="0" applyNumberFormat="1" applyFont="1" applyFill="1" applyBorder="1"/>
    <xf numFmtId="3" fontId="5" fillId="3" borderId="1" xfId="0" applyNumberFormat="1" applyFont="1" applyFill="1" applyBorder="1" applyAlignment="1">
      <alignment vertical="center"/>
    </xf>
    <xf numFmtId="0" fontId="2" fillId="5" borderId="1" xfId="0" applyFont="1" applyFill="1" applyBorder="1" applyAlignment="1"/>
    <xf numFmtId="3" fontId="2" fillId="5" borderId="1" xfId="0" applyNumberFormat="1" applyFont="1" applyFill="1" applyBorder="1"/>
    <xf numFmtId="3" fontId="6" fillId="5" borderId="1" xfId="0" applyNumberFormat="1" applyFont="1" applyFill="1" applyBorder="1"/>
    <xf numFmtId="0" fontId="1" fillId="0" borderId="0" xfId="0" applyFont="1" applyAlignment="1">
      <alignment horizontal="left"/>
    </xf>
    <xf numFmtId="0" fontId="0" fillId="0" borderId="0" xfId="0" applyNumberFormat="1" applyAlignment="1">
      <alignment horizontal="left"/>
    </xf>
    <xf numFmtId="0" fontId="7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2438401</xdr:colOff>
      <xdr:row>2</xdr:row>
      <xdr:rowOff>123825</xdr:rowOff>
    </xdr:from>
    <xdr:to>
      <xdr:col>9</xdr:col>
      <xdr:colOff>190500</xdr:colOff>
      <xdr:row>8</xdr:row>
      <xdr:rowOff>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38401" y="277690"/>
          <a:ext cx="3664926" cy="828675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200" b="1"/>
            <a:t> Estadística de estudiantes que han </a:t>
          </a:r>
          <a:r>
            <a:rPr lang="es-ES" sz="1200" b="1" u="sng"/>
            <a:t>finalizado estudios</a:t>
          </a:r>
          <a:r>
            <a:rPr lang="es-ES" sz="1200" b="1" u="none"/>
            <a:t> </a:t>
          </a:r>
          <a:r>
            <a:rPr lang="es-ES" sz="1200" b="1"/>
            <a:t>de Grado y Primer y Segundo Ciclo </a:t>
          </a:r>
        </a:p>
        <a:p>
          <a:pPr algn="ctr"/>
          <a:r>
            <a:rPr lang="es-ES" sz="1200" b="1"/>
            <a:t>desde el curso 2012/2013</a:t>
          </a:r>
          <a:r>
            <a:rPr lang="es-ES" sz="1200" b="1" baseline="0"/>
            <a:t> </a:t>
          </a:r>
          <a:r>
            <a:rPr lang="es-ES" sz="1200" b="1"/>
            <a:t>hasta el 2024/2025</a:t>
          </a:r>
        </a:p>
      </xdr:txBody>
    </xdr:sp>
    <xdr:clientData/>
  </xdr:twoCellAnchor>
  <xdr:twoCellAnchor editAs="oneCell">
    <xdr:from>
      <xdr:col>0</xdr:col>
      <xdr:colOff>85925</xdr:colOff>
      <xdr:row>3</xdr:row>
      <xdr:rowOff>124557</xdr:rowOff>
    </xdr:from>
    <xdr:to>
      <xdr:col>0</xdr:col>
      <xdr:colOff>1502019</xdr:colOff>
      <xdr:row>7</xdr:row>
      <xdr:rowOff>5833</xdr:rowOff>
    </xdr:to>
    <xdr:pic>
      <xdr:nvPicPr>
        <xdr:cNvPr id="4" name="Imagen 3" descr="https://gic.unizar.es/sites/gic/files/2024-11/logo%20seccion%20de%20grado%20y%20master%201474-01_0.png">
          <a:extLst>
            <a:ext uri="{FF2B5EF4-FFF2-40B4-BE49-F238E27FC236}">
              <a16:creationId xmlns:a16="http://schemas.microsoft.com/office/drawing/2014/main" id="{9A73651F-0EA2-45FD-9644-932D135E6B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925" y="461595"/>
          <a:ext cx="1416094" cy="4967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175"/>
  <sheetViews>
    <sheetView tabSelected="1" topLeftCell="A109" zoomScale="130" zoomScaleNormal="130" workbookViewId="0">
      <selection activeCell="A124" sqref="A124:XFD124"/>
    </sheetView>
  </sheetViews>
  <sheetFormatPr baseColWidth="10" defaultRowHeight="12" x14ac:dyDescent="0.2"/>
  <cols>
    <col min="1" max="1" width="47.42578125" style="1" customWidth="1"/>
    <col min="2" max="4" width="5.140625" style="5" bestFit="1" customWidth="1"/>
    <col min="5" max="5" width="5" style="5" customWidth="1"/>
    <col min="6" max="12" width="5.140625" style="1" bestFit="1" customWidth="1"/>
    <col min="13" max="14" width="5.140625" style="24" bestFit="1" customWidth="1"/>
    <col min="15" max="15" width="11.85546875" style="14" customWidth="1"/>
    <col min="16" max="17" width="11.42578125" style="35"/>
    <col min="18" max="16384" width="11.42578125" style="1"/>
  </cols>
  <sheetData>
    <row r="2" spans="1:17" ht="14.25" customHeight="1" x14ac:dyDescent="0.2">
      <c r="B2" s="1"/>
      <c r="C2" s="1"/>
      <c r="D2" s="1"/>
      <c r="E2" s="1"/>
    </row>
    <row r="3" spans="1:17" ht="14.25" customHeight="1" x14ac:dyDescent="0.2">
      <c r="B3" s="1"/>
      <c r="C3" s="1"/>
      <c r="D3" s="1"/>
      <c r="E3" s="1"/>
    </row>
    <row r="4" spans="1:17" ht="12" customHeight="1" x14ac:dyDescent="0.2">
      <c r="B4" s="1"/>
      <c r="C4" s="1"/>
      <c r="D4" s="1"/>
      <c r="E4" s="1"/>
    </row>
    <row r="5" spans="1:17" ht="12" customHeight="1" x14ac:dyDescent="0.2">
      <c r="B5" s="1"/>
      <c r="C5" s="1"/>
      <c r="D5" s="1"/>
      <c r="E5" s="1"/>
    </row>
    <row r="6" spans="1:17" ht="12" customHeight="1" x14ac:dyDescent="0.2">
      <c r="B6" s="1"/>
      <c r="C6" s="1"/>
      <c r="D6" s="1"/>
      <c r="E6" s="1"/>
      <c r="L6" s="41" t="s">
        <v>156</v>
      </c>
      <c r="M6" s="41"/>
      <c r="N6" s="41"/>
    </row>
    <row r="7" spans="1:17" s="2" customFormat="1" ht="12" customHeight="1" x14ac:dyDescent="0.25">
      <c r="D7" s="8"/>
      <c r="L7" s="41" t="s">
        <v>143</v>
      </c>
      <c r="M7" s="41"/>
      <c r="N7" s="41"/>
      <c r="O7" s="15"/>
      <c r="P7" s="8"/>
      <c r="Q7" s="8"/>
    </row>
    <row r="8" spans="1:17" s="2" customFormat="1" ht="12" customHeight="1" x14ac:dyDescent="0.25">
      <c r="D8" s="8"/>
      <c r="L8" s="39"/>
      <c r="M8" s="39"/>
      <c r="N8" s="39"/>
      <c r="O8" s="15"/>
      <c r="P8" s="8"/>
      <c r="Q8" s="8"/>
    </row>
    <row r="9" spans="1:17" s="2" customFormat="1" ht="12" customHeight="1" x14ac:dyDescent="0.25">
      <c r="D9" s="8"/>
      <c r="L9" s="39"/>
      <c r="M9" s="39"/>
      <c r="N9" s="39"/>
      <c r="O9" s="15"/>
      <c r="P9" s="8"/>
      <c r="Q9" s="8"/>
    </row>
    <row r="10" spans="1:17" s="2" customFormat="1" ht="12" customHeight="1" x14ac:dyDescent="0.25">
      <c r="D10" s="8"/>
      <c r="L10" s="40"/>
      <c r="M10" s="40"/>
      <c r="N10" s="40"/>
      <c r="O10" s="15"/>
      <c r="P10" s="8"/>
      <c r="Q10" s="8"/>
    </row>
    <row r="11" spans="1:17" ht="14.25" customHeight="1" x14ac:dyDescent="0.2">
      <c r="B11" s="1"/>
      <c r="C11" s="1"/>
      <c r="D11" s="1"/>
      <c r="E11" s="1"/>
    </row>
    <row r="12" spans="1:17" s="3" customFormat="1" x14ac:dyDescent="0.2">
      <c r="A12" s="17" t="s">
        <v>133</v>
      </c>
      <c r="B12" s="18" t="s">
        <v>140</v>
      </c>
      <c r="C12" s="18" t="s">
        <v>138</v>
      </c>
      <c r="D12" s="18" t="s">
        <v>139</v>
      </c>
      <c r="E12" s="18" t="s">
        <v>144</v>
      </c>
      <c r="F12" s="18" t="s">
        <v>145</v>
      </c>
      <c r="G12" s="18" t="s">
        <v>146</v>
      </c>
      <c r="H12" s="18" t="s">
        <v>147</v>
      </c>
      <c r="I12" s="18" t="s">
        <v>148</v>
      </c>
      <c r="J12" s="18" t="s">
        <v>149</v>
      </c>
      <c r="K12" s="18" t="s">
        <v>150</v>
      </c>
      <c r="L12" s="18" t="s">
        <v>151</v>
      </c>
      <c r="M12" s="25" t="s">
        <v>152</v>
      </c>
      <c r="N12" s="25" t="s">
        <v>154</v>
      </c>
      <c r="O12" s="13"/>
      <c r="P12" s="13"/>
      <c r="Q12" s="13"/>
    </row>
    <row r="13" spans="1:17" s="4" customFormat="1" x14ac:dyDescent="0.2">
      <c r="A13" s="19" t="s">
        <v>134</v>
      </c>
      <c r="B13" s="20">
        <v>4112</v>
      </c>
      <c r="C13" s="20">
        <v>4988</v>
      </c>
      <c r="D13" s="20">
        <v>4460</v>
      </c>
      <c r="E13" s="20">
        <f>E14+E34+E48+E53+E58+E61+E69+E79+E98+E101+E106+E108+E111</f>
        <v>3205</v>
      </c>
      <c r="F13" s="20">
        <f>F14+F34+F48+F53+F58+F61+F69+F79+F98+F101+F106+F108+F111</f>
        <v>3372</v>
      </c>
      <c r="G13" s="20">
        <f>G14+G34+G48+G53+G58+G61+G69+G79+G98+G101+G108+G111+G106</f>
        <v>3533</v>
      </c>
      <c r="H13" s="20">
        <f>H14+H34+H48+H53+H58+H61+H69+H79+H98+H101+H108+H111+H106</f>
        <v>3652</v>
      </c>
      <c r="I13" s="20">
        <f>SUM(I14,I34,I48,I53,I58,I61,I69,I79,I98,I101,I106,I108,I111)</f>
        <v>3851</v>
      </c>
      <c r="J13" s="20">
        <f>SUM(J14,J34,J53,J58,J61,J69,J79,J98,J101,J106,J108,J111,J48)</f>
        <v>3834</v>
      </c>
      <c r="K13" s="20">
        <f>SUM(K14,K34,K53,K58,K61,K69,K79,K98,K101,K106,K108,K111,K48)</f>
        <v>3559</v>
      </c>
      <c r="L13" s="20">
        <f>SUM(L14,L34,L48,L53,L58,L61,L69,L79,L98,L101,L106,L108,L111)</f>
        <v>3582</v>
      </c>
      <c r="M13" s="26">
        <f>SUM(M14,M34,M48,M53,M58,M61,M69,M79,M98,M101,M106,M108,M111)</f>
        <v>3612</v>
      </c>
      <c r="N13" s="26">
        <f>SUM(N14,N34,N48,N53,N58,N61,N69,N79,N98,N101,N106,N108,N111)</f>
        <v>3733</v>
      </c>
      <c r="O13" s="16"/>
      <c r="P13" s="8"/>
      <c r="Q13" s="8"/>
    </row>
    <row r="14" spans="1:17" s="4" customFormat="1" x14ac:dyDescent="0.2">
      <c r="A14" s="32" t="s">
        <v>123</v>
      </c>
      <c r="B14" s="33">
        <v>740</v>
      </c>
      <c r="C14" s="33">
        <v>777</v>
      </c>
      <c r="D14" s="33">
        <v>933</v>
      </c>
      <c r="E14" s="33">
        <f>SUM(E15:E28)</f>
        <v>484</v>
      </c>
      <c r="F14" s="33">
        <f>SUM(F15:F28)</f>
        <v>552</v>
      </c>
      <c r="G14" s="33">
        <f>SUM(G15:G28)</f>
        <v>541</v>
      </c>
      <c r="H14" s="33">
        <f>SUM(H15:H28)</f>
        <v>579</v>
      </c>
      <c r="I14" s="33">
        <f>SUM(I15:I33)</f>
        <v>536</v>
      </c>
      <c r="J14" s="33">
        <f>SUM(J15:J24)</f>
        <v>584</v>
      </c>
      <c r="K14" s="33">
        <f>SUM(K15:K24)</f>
        <v>514</v>
      </c>
      <c r="L14" s="33">
        <f>SUM(L15:L33)</f>
        <v>474</v>
      </c>
      <c r="M14" s="33">
        <f>SUM(M16:M24)</f>
        <v>593</v>
      </c>
      <c r="N14" s="33">
        <f>SUM(N15:N33)</f>
        <v>576</v>
      </c>
      <c r="O14" s="16"/>
      <c r="P14" s="35"/>
      <c r="Q14" s="35"/>
    </row>
    <row r="15" spans="1:17" ht="15" x14ac:dyDescent="0.25">
      <c r="A15" s="12" t="s">
        <v>10</v>
      </c>
      <c r="B15" s="7"/>
      <c r="C15" s="7">
        <v>3</v>
      </c>
      <c r="D15" s="7"/>
      <c r="E15" s="7">
        <v>3</v>
      </c>
      <c r="F15" s="7">
        <v>1</v>
      </c>
      <c r="G15" s="7"/>
      <c r="H15" s="7"/>
      <c r="I15" s="7"/>
      <c r="J15" s="7"/>
      <c r="K15" s="7"/>
      <c r="L15" s="7"/>
      <c r="M15" s="27"/>
      <c r="N15" s="27"/>
      <c r="P15" s="36"/>
      <c r="Q15" s="36"/>
    </row>
    <row r="16" spans="1:17" ht="15" x14ac:dyDescent="0.25">
      <c r="A16" s="12" t="s">
        <v>108</v>
      </c>
      <c r="B16" s="7">
        <v>18</v>
      </c>
      <c r="C16" s="7">
        <v>35</v>
      </c>
      <c r="D16" s="7">
        <v>49</v>
      </c>
      <c r="E16" s="7">
        <v>52</v>
      </c>
      <c r="F16" s="7">
        <v>49</v>
      </c>
      <c r="G16" s="7">
        <v>47</v>
      </c>
      <c r="H16" s="7">
        <v>49</v>
      </c>
      <c r="I16" s="7">
        <v>53</v>
      </c>
      <c r="J16" s="7">
        <v>39</v>
      </c>
      <c r="K16" s="7">
        <v>33</v>
      </c>
      <c r="L16" s="7">
        <v>30</v>
      </c>
      <c r="M16" s="27">
        <v>53</v>
      </c>
      <c r="N16" s="27">
        <v>42</v>
      </c>
      <c r="P16" s="36"/>
      <c r="Q16" s="36"/>
    </row>
    <row r="17" spans="1:17" ht="15" x14ac:dyDescent="0.25">
      <c r="A17" s="12" t="s">
        <v>112</v>
      </c>
      <c r="B17" s="7"/>
      <c r="C17" s="7">
        <v>56</v>
      </c>
      <c r="D17" s="7">
        <v>105</v>
      </c>
      <c r="E17" s="7">
        <v>73</v>
      </c>
      <c r="F17" s="7">
        <v>91</v>
      </c>
      <c r="G17" s="7">
        <v>101</v>
      </c>
      <c r="H17" s="7">
        <v>126</v>
      </c>
      <c r="I17" s="7">
        <v>116</v>
      </c>
      <c r="J17" s="7">
        <v>127</v>
      </c>
      <c r="K17" s="7">
        <v>106</v>
      </c>
      <c r="L17" s="7">
        <v>89</v>
      </c>
      <c r="M17" s="27">
        <v>105</v>
      </c>
      <c r="N17" s="27">
        <v>97</v>
      </c>
      <c r="P17" s="36"/>
      <c r="Q17" s="36"/>
    </row>
    <row r="18" spans="1:17" ht="24" x14ac:dyDescent="0.25">
      <c r="A18" s="12" t="s">
        <v>153</v>
      </c>
      <c r="B18" s="7"/>
      <c r="C18" s="7">
        <v>25</v>
      </c>
      <c r="D18" s="7">
        <v>29</v>
      </c>
      <c r="E18" s="7">
        <v>16</v>
      </c>
      <c r="F18" s="7">
        <v>26</v>
      </c>
      <c r="G18" s="7">
        <v>40</v>
      </c>
      <c r="H18" s="7">
        <v>40</v>
      </c>
      <c r="I18" s="7">
        <v>32</v>
      </c>
      <c r="J18" s="7">
        <v>42</v>
      </c>
      <c r="K18" s="7">
        <v>24</v>
      </c>
      <c r="L18" s="7">
        <v>38</v>
      </c>
      <c r="M18" s="27">
        <v>33</v>
      </c>
      <c r="N18" s="27">
        <v>35</v>
      </c>
      <c r="P18" s="36"/>
      <c r="Q18" s="36"/>
    </row>
    <row r="19" spans="1:17" ht="15" x14ac:dyDescent="0.25">
      <c r="A19" s="12" t="s">
        <v>109</v>
      </c>
      <c r="B19" s="7"/>
      <c r="C19" s="7">
        <v>19</v>
      </c>
      <c r="D19" s="7">
        <v>36</v>
      </c>
      <c r="E19" s="7">
        <v>17</v>
      </c>
      <c r="F19" s="7">
        <v>35</v>
      </c>
      <c r="G19" s="7">
        <v>36</v>
      </c>
      <c r="H19" s="7">
        <v>46</v>
      </c>
      <c r="I19" s="7">
        <v>35</v>
      </c>
      <c r="J19" s="7">
        <v>39</v>
      </c>
      <c r="K19" s="7">
        <v>27</v>
      </c>
      <c r="L19" s="7">
        <v>24</v>
      </c>
      <c r="M19" s="27">
        <v>32</v>
      </c>
      <c r="N19" s="27">
        <v>34</v>
      </c>
      <c r="P19" s="36"/>
      <c r="Q19" s="36"/>
    </row>
    <row r="20" spans="1:17" ht="15" x14ac:dyDescent="0.25">
      <c r="A20" s="12" t="s">
        <v>45</v>
      </c>
      <c r="B20" s="7"/>
      <c r="C20" s="7">
        <v>10</v>
      </c>
      <c r="D20" s="7">
        <v>30</v>
      </c>
      <c r="E20" s="7">
        <v>28</v>
      </c>
      <c r="F20" s="7">
        <v>27</v>
      </c>
      <c r="G20" s="7">
        <v>43</v>
      </c>
      <c r="H20" s="7">
        <v>51</v>
      </c>
      <c r="I20" s="7">
        <v>40</v>
      </c>
      <c r="J20" s="7">
        <v>43</v>
      </c>
      <c r="K20" s="7">
        <v>40</v>
      </c>
      <c r="L20" s="7">
        <v>46</v>
      </c>
      <c r="M20" s="27">
        <v>42</v>
      </c>
      <c r="N20" s="27">
        <v>51</v>
      </c>
      <c r="P20" s="36"/>
      <c r="Q20" s="36"/>
    </row>
    <row r="21" spans="1:17" ht="24" customHeight="1" x14ac:dyDescent="0.25">
      <c r="A21" s="12" t="s">
        <v>113</v>
      </c>
      <c r="B21" s="7">
        <v>84</v>
      </c>
      <c r="C21" s="7">
        <v>68</v>
      </c>
      <c r="D21" s="7">
        <v>71</v>
      </c>
      <c r="E21" s="7">
        <v>42</v>
      </c>
      <c r="F21" s="7">
        <v>49</v>
      </c>
      <c r="G21" s="7">
        <v>61</v>
      </c>
      <c r="H21" s="7">
        <v>55</v>
      </c>
      <c r="I21" s="7">
        <v>63</v>
      </c>
      <c r="J21" s="7">
        <v>58</v>
      </c>
      <c r="K21" s="7">
        <v>68</v>
      </c>
      <c r="L21" s="7">
        <v>68</v>
      </c>
      <c r="M21" s="27">
        <v>79</v>
      </c>
      <c r="N21" s="27">
        <v>80</v>
      </c>
      <c r="P21" s="36"/>
      <c r="Q21" s="36"/>
    </row>
    <row r="22" spans="1:17" ht="15" x14ac:dyDescent="0.25">
      <c r="A22" s="12" t="s">
        <v>44</v>
      </c>
      <c r="B22" s="7"/>
      <c r="C22" s="7">
        <v>24</v>
      </c>
      <c r="D22" s="7">
        <v>36</v>
      </c>
      <c r="E22" s="7">
        <v>48</v>
      </c>
      <c r="F22" s="7">
        <v>40</v>
      </c>
      <c r="G22" s="7">
        <v>53</v>
      </c>
      <c r="H22" s="7">
        <v>53</v>
      </c>
      <c r="I22" s="7">
        <v>62</v>
      </c>
      <c r="J22" s="7">
        <v>67</v>
      </c>
      <c r="K22" s="7">
        <v>75</v>
      </c>
      <c r="L22" s="7">
        <v>60</v>
      </c>
      <c r="M22" s="27">
        <v>95</v>
      </c>
      <c r="N22" s="27">
        <v>100</v>
      </c>
      <c r="P22" s="36"/>
      <c r="Q22" s="36"/>
    </row>
    <row r="23" spans="1:17" ht="15" x14ac:dyDescent="0.25">
      <c r="A23" s="12" t="s">
        <v>110</v>
      </c>
      <c r="B23" s="7"/>
      <c r="C23" s="7">
        <v>48</v>
      </c>
      <c r="D23" s="7">
        <v>88</v>
      </c>
      <c r="E23" s="7">
        <v>80</v>
      </c>
      <c r="F23" s="7">
        <v>95</v>
      </c>
      <c r="G23" s="7">
        <v>124</v>
      </c>
      <c r="H23" s="7">
        <v>120</v>
      </c>
      <c r="I23" s="7">
        <v>94</v>
      </c>
      <c r="J23" s="7">
        <v>119</v>
      </c>
      <c r="K23" s="7">
        <v>113</v>
      </c>
      <c r="L23" s="7">
        <v>82</v>
      </c>
      <c r="M23" s="27">
        <v>95</v>
      </c>
      <c r="N23" s="27">
        <v>101</v>
      </c>
      <c r="P23" s="36"/>
      <c r="Q23" s="36"/>
    </row>
    <row r="24" spans="1:17" ht="15" x14ac:dyDescent="0.25">
      <c r="A24" s="12" t="s">
        <v>111</v>
      </c>
      <c r="B24" s="7"/>
      <c r="C24" s="7">
        <v>24</v>
      </c>
      <c r="D24" s="7">
        <v>53</v>
      </c>
      <c r="E24" s="7">
        <v>37</v>
      </c>
      <c r="F24" s="7">
        <v>23</v>
      </c>
      <c r="G24" s="7">
        <v>36</v>
      </c>
      <c r="H24" s="7">
        <v>39</v>
      </c>
      <c r="I24" s="7">
        <v>41</v>
      </c>
      <c r="J24" s="7">
        <v>50</v>
      </c>
      <c r="K24" s="7">
        <v>28</v>
      </c>
      <c r="L24" s="7">
        <v>37</v>
      </c>
      <c r="M24" s="27">
        <v>59</v>
      </c>
      <c r="N24" s="27">
        <v>36</v>
      </c>
      <c r="P24" s="36"/>
      <c r="Q24" s="36"/>
    </row>
    <row r="25" spans="1:17" ht="15" x14ac:dyDescent="0.25">
      <c r="A25" s="12" t="s">
        <v>12</v>
      </c>
      <c r="B25" s="7">
        <v>29</v>
      </c>
      <c r="C25" s="7">
        <v>33</v>
      </c>
      <c r="D25" s="7">
        <v>28</v>
      </c>
      <c r="E25" s="7">
        <v>12</v>
      </c>
      <c r="F25" s="7">
        <v>24</v>
      </c>
      <c r="G25" s="7"/>
      <c r="H25" s="7"/>
      <c r="I25" s="7"/>
      <c r="J25" s="7"/>
      <c r="K25" s="7"/>
      <c r="L25" s="7"/>
      <c r="M25" s="27"/>
      <c r="N25" s="27"/>
      <c r="P25" s="36"/>
      <c r="Q25" s="36"/>
    </row>
    <row r="26" spans="1:17" ht="15" x14ac:dyDescent="0.25">
      <c r="A26" s="12" t="s">
        <v>11</v>
      </c>
      <c r="B26" s="7">
        <v>47</v>
      </c>
      <c r="C26" s="7">
        <v>52</v>
      </c>
      <c r="D26" s="7">
        <v>35</v>
      </c>
      <c r="E26" s="7">
        <v>15</v>
      </c>
      <c r="F26" s="7">
        <v>34</v>
      </c>
      <c r="G26" s="7"/>
      <c r="H26" s="7"/>
      <c r="I26" s="7"/>
      <c r="J26" s="7"/>
      <c r="K26" s="7"/>
      <c r="L26" s="7"/>
      <c r="M26" s="27"/>
      <c r="N26" s="27"/>
      <c r="P26" s="36"/>
      <c r="Q26" s="36"/>
    </row>
    <row r="27" spans="1:17" ht="15" x14ac:dyDescent="0.25">
      <c r="A27" s="12" t="s">
        <v>14</v>
      </c>
      <c r="B27" s="7">
        <v>193</v>
      </c>
      <c r="C27" s="7">
        <v>171</v>
      </c>
      <c r="D27" s="7">
        <v>155</v>
      </c>
      <c r="E27" s="7">
        <v>54</v>
      </c>
      <c r="F27" s="7">
        <v>49</v>
      </c>
      <c r="G27" s="7"/>
      <c r="H27" s="7"/>
      <c r="I27" s="7"/>
      <c r="J27" s="7"/>
      <c r="K27" s="7"/>
      <c r="L27" s="7"/>
      <c r="M27" s="27"/>
      <c r="N27" s="27"/>
      <c r="P27" s="36"/>
      <c r="Q27" s="36"/>
    </row>
    <row r="28" spans="1:17" ht="15" x14ac:dyDescent="0.25">
      <c r="A28" s="12" t="s">
        <v>13</v>
      </c>
      <c r="B28" s="7">
        <v>27</v>
      </c>
      <c r="C28" s="7">
        <v>45</v>
      </c>
      <c r="D28" s="7">
        <v>23</v>
      </c>
      <c r="E28" s="7">
        <v>7</v>
      </c>
      <c r="F28" s="7">
        <v>9</v>
      </c>
      <c r="G28" s="7"/>
      <c r="H28" s="7"/>
      <c r="I28" s="7"/>
      <c r="J28" s="7"/>
      <c r="K28" s="7"/>
      <c r="L28" s="7"/>
      <c r="M28" s="27"/>
      <c r="N28" s="27"/>
      <c r="P28" s="36"/>
      <c r="Q28" s="36"/>
    </row>
    <row r="29" spans="1:17" ht="15" x14ac:dyDescent="0.25">
      <c r="A29" s="12" t="s">
        <v>107</v>
      </c>
      <c r="B29" s="7">
        <v>12</v>
      </c>
      <c r="C29" s="7">
        <v>5</v>
      </c>
      <c r="D29" s="7"/>
      <c r="E29" s="7"/>
      <c r="F29" s="7"/>
      <c r="G29" s="7"/>
      <c r="H29" s="7"/>
      <c r="I29" s="7"/>
      <c r="J29" s="7"/>
      <c r="K29" s="7"/>
      <c r="L29" s="7"/>
      <c r="M29" s="27"/>
      <c r="N29" s="27"/>
      <c r="P29" s="36"/>
      <c r="Q29" s="36"/>
    </row>
    <row r="30" spans="1:17" ht="15" x14ac:dyDescent="0.25">
      <c r="A30" s="12" t="s">
        <v>105</v>
      </c>
      <c r="B30" s="7">
        <v>66</v>
      </c>
      <c r="C30" s="7">
        <v>35</v>
      </c>
      <c r="D30" s="7">
        <v>34</v>
      </c>
      <c r="E30" s="7"/>
      <c r="F30" s="7"/>
      <c r="G30" s="7"/>
      <c r="H30" s="7"/>
      <c r="I30" s="7"/>
      <c r="J30" s="7"/>
      <c r="K30" s="7"/>
      <c r="L30" s="7"/>
      <c r="M30" s="27"/>
      <c r="N30" s="27"/>
      <c r="P30" s="36"/>
      <c r="Q30" s="36"/>
    </row>
    <row r="31" spans="1:17" ht="15" x14ac:dyDescent="0.25">
      <c r="A31" s="12" t="s">
        <v>121</v>
      </c>
      <c r="B31" s="7">
        <v>95</v>
      </c>
      <c r="C31" s="7">
        <v>44</v>
      </c>
      <c r="D31" s="7">
        <v>87</v>
      </c>
      <c r="E31" s="7"/>
      <c r="F31" s="7"/>
      <c r="G31" s="7"/>
      <c r="H31" s="7"/>
      <c r="I31" s="7"/>
      <c r="J31" s="7"/>
      <c r="K31" s="7"/>
      <c r="L31" s="7"/>
      <c r="M31" s="27"/>
      <c r="N31" s="27"/>
      <c r="P31" s="36"/>
      <c r="Q31" s="36"/>
    </row>
    <row r="32" spans="1:17" ht="15" x14ac:dyDescent="0.25">
      <c r="A32" s="12" t="s">
        <v>106</v>
      </c>
      <c r="B32" s="7">
        <v>133</v>
      </c>
      <c r="C32" s="7">
        <v>56</v>
      </c>
      <c r="D32" s="7">
        <v>52</v>
      </c>
      <c r="E32" s="7"/>
      <c r="F32" s="7"/>
      <c r="G32" s="7"/>
      <c r="H32" s="7"/>
      <c r="I32" s="7"/>
      <c r="J32" s="7"/>
      <c r="K32" s="7"/>
      <c r="L32" s="7"/>
      <c r="M32" s="27"/>
      <c r="N32" s="27"/>
      <c r="P32" s="36"/>
      <c r="Q32" s="36"/>
    </row>
    <row r="33" spans="1:17" ht="15" x14ac:dyDescent="0.25">
      <c r="A33" s="12" t="s">
        <v>104</v>
      </c>
      <c r="B33" s="7">
        <v>36</v>
      </c>
      <c r="C33" s="7">
        <v>24</v>
      </c>
      <c r="D33" s="7">
        <v>22</v>
      </c>
      <c r="E33" s="7"/>
      <c r="F33" s="7"/>
      <c r="G33" s="7"/>
      <c r="H33" s="7"/>
      <c r="I33" s="7"/>
      <c r="J33" s="7"/>
      <c r="K33" s="7"/>
      <c r="L33" s="7"/>
      <c r="M33" s="27"/>
      <c r="N33" s="27"/>
      <c r="P33" s="36"/>
      <c r="Q33" s="36"/>
    </row>
    <row r="34" spans="1:17" s="4" customFormat="1" ht="15" x14ac:dyDescent="0.25">
      <c r="A34" s="32" t="s">
        <v>1</v>
      </c>
      <c r="B34" s="33">
        <v>209</v>
      </c>
      <c r="C34" s="33">
        <v>328</v>
      </c>
      <c r="D34" s="33">
        <v>248</v>
      </c>
      <c r="E34" s="33">
        <f>SUM(E35:E47)</f>
        <v>242</v>
      </c>
      <c r="F34" s="33">
        <f>SUM(F35:F47)</f>
        <v>266</v>
      </c>
      <c r="G34" s="33">
        <f>SUM(G35:G47)</f>
        <v>266</v>
      </c>
      <c r="H34" s="33">
        <f>SUM(H35:H47)</f>
        <v>288</v>
      </c>
      <c r="I34" s="33">
        <f>SUM(I35:I47)</f>
        <v>329</v>
      </c>
      <c r="J34" s="33">
        <f>SUM(J35:J42)</f>
        <v>329</v>
      </c>
      <c r="K34" s="33">
        <f>SUM(K35:K42)</f>
        <v>338</v>
      </c>
      <c r="L34" s="33">
        <f>SUM(L35:L47)</f>
        <v>352</v>
      </c>
      <c r="M34" s="33">
        <f>SUM(M35:M42)</f>
        <v>369</v>
      </c>
      <c r="N34" s="33">
        <f>SUM(N35:N47)</f>
        <v>358</v>
      </c>
      <c r="O34" s="16"/>
      <c r="P34" s="37"/>
      <c r="Q34" s="37"/>
    </row>
    <row r="35" spans="1:17" ht="15" x14ac:dyDescent="0.25">
      <c r="A35" s="12" t="s">
        <v>57</v>
      </c>
      <c r="B35" s="7">
        <v>7</v>
      </c>
      <c r="C35" s="7">
        <v>1</v>
      </c>
      <c r="D35" s="7"/>
      <c r="E35" s="7"/>
      <c r="F35" s="7"/>
      <c r="G35" s="7"/>
      <c r="H35" s="7"/>
      <c r="I35" s="7"/>
      <c r="J35" s="7"/>
      <c r="K35" s="7"/>
      <c r="L35" s="7"/>
      <c r="M35" s="27"/>
      <c r="N35" s="27"/>
      <c r="P35" s="36"/>
      <c r="Q35" s="36"/>
    </row>
    <row r="36" spans="1:17" ht="15" x14ac:dyDescent="0.25">
      <c r="A36" s="12" t="s">
        <v>58</v>
      </c>
      <c r="B36" s="7">
        <v>3</v>
      </c>
      <c r="C36" s="7"/>
      <c r="D36" s="7"/>
      <c r="E36" s="7"/>
      <c r="F36" s="7"/>
      <c r="G36" s="7"/>
      <c r="H36" s="7"/>
      <c r="I36" s="7"/>
      <c r="J36" s="7"/>
      <c r="K36" s="7"/>
      <c r="L36" s="7"/>
      <c r="M36" s="27"/>
      <c r="N36" s="27"/>
      <c r="P36" s="36"/>
      <c r="Q36" s="36"/>
    </row>
    <row r="37" spans="1:17" ht="15" x14ac:dyDescent="0.25">
      <c r="A37" s="12" t="s">
        <v>59</v>
      </c>
      <c r="B37" s="7"/>
      <c r="C37" s="7">
        <v>48</v>
      </c>
      <c r="D37" s="7">
        <v>59</v>
      </c>
      <c r="E37" s="7">
        <v>58</v>
      </c>
      <c r="F37" s="7">
        <v>61</v>
      </c>
      <c r="G37" s="7">
        <v>63</v>
      </c>
      <c r="H37" s="7">
        <v>70</v>
      </c>
      <c r="I37" s="7">
        <v>52</v>
      </c>
      <c r="J37" s="7">
        <v>68</v>
      </c>
      <c r="K37" s="7">
        <v>64</v>
      </c>
      <c r="L37" s="7">
        <v>50</v>
      </c>
      <c r="M37" s="27">
        <v>66</v>
      </c>
      <c r="N37" s="27">
        <v>53</v>
      </c>
      <c r="P37" s="36"/>
      <c r="Q37" s="36"/>
    </row>
    <row r="38" spans="1:17" ht="15" x14ac:dyDescent="0.25">
      <c r="A38" s="12" t="s">
        <v>60</v>
      </c>
      <c r="B38" s="7"/>
      <c r="C38" s="7">
        <v>20</v>
      </c>
      <c r="D38" s="7">
        <v>24</v>
      </c>
      <c r="E38" s="7">
        <v>38</v>
      </c>
      <c r="F38" s="7">
        <v>42</v>
      </c>
      <c r="G38" s="7">
        <v>33</v>
      </c>
      <c r="H38" s="7">
        <v>39</v>
      </c>
      <c r="I38" s="7">
        <v>60</v>
      </c>
      <c r="J38" s="7">
        <v>84</v>
      </c>
      <c r="K38" s="7">
        <v>63</v>
      </c>
      <c r="L38" s="7">
        <v>68</v>
      </c>
      <c r="M38" s="27">
        <v>85</v>
      </c>
      <c r="N38" s="27">
        <v>84</v>
      </c>
      <c r="P38" s="36"/>
      <c r="Q38" s="36"/>
    </row>
    <row r="39" spans="1:17" ht="15" x14ac:dyDescent="0.25">
      <c r="A39" s="12" t="s">
        <v>62</v>
      </c>
      <c r="B39" s="7">
        <v>5</v>
      </c>
      <c r="C39" s="7">
        <v>22</v>
      </c>
      <c r="D39" s="7">
        <v>28</v>
      </c>
      <c r="E39" s="7">
        <v>22</v>
      </c>
      <c r="F39" s="7">
        <v>11</v>
      </c>
      <c r="G39" s="7">
        <v>8</v>
      </c>
      <c r="H39" s="7">
        <v>23</v>
      </c>
      <c r="I39" s="7">
        <v>24</v>
      </c>
      <c r="J39" s="7">
        <v>24</v>
      </c>
      <c r="K39" s="7">
        <v>25</v>
      </c>
      <c r="L39" s="7">
        <v>16</v>
      </c>
      <c r="M39" s="27">
        <v>15</v>
      </c>
      <c r="N39" s="27">
        <v>14</v>
      </c>
      <c r="P39" s="36"/>
      <c r="Q39" s="36"/>
    </row>
    <row r="40" spans="1:17" ht="15" x14ac:dyDescent="0.25">
      <c r="A40" s="12" t="s">
        <v>64</v>
      </c>
      <c r="B40" s="7"/>
      <c r="C40" s="7">
        <v>12</v>
      </c>
      <c r="D40" s="7">
        <v>30</v>
      </c>
      <c r="E40" s="7">
        <v>28</v>
      </c>
      <c r="F40" s="7">
        <v>28</v>
      </c>
      <c r="G40" s="7">
        <v>27</v>
      </c>
      <c r="H40" s="7">
        <v>35</v>
      </c>
      <c r="I40" s="7">
        <v>28</v>
      </c>
      <c r="J40" s="7">
        <v>38</v>
      </c>
      <c r="K40" s="7">
        <v>60</v>
      </c>
      <c r="L40" s="7">
        <v>69</v>
      </c>
      <c r="M40" s="27">
        <v>88</v>
      </c>
      <c r="N40" s="27">
        <v>83</v>
      </c>
      <c r="P40" s="36"/>
      <c r="Q40" s="36"/>
    </row>
    <row r="41" spans="1:17" ht="15" x14ac:dyDescent="0.25">
      <c r="A41" s="12" t="s">
        <v>63</v>
      </c>
      <c r="B41" s="7">
        <v>22</v>
      </c>
      <c r="C41" s="7">
        <v>39</v>
      </c>
      <c r="D41" s="7">
        <v>29</v>
      </c>
      <c r="E41" s="7">
        <v>31</v>
      </c>
      <c r="F41" s="7">
        <v>38</v>
      </c>
      <c r="G41" s="7">
        <v>41</v>
      </c>
      <c r="H41" s="7">
        <v>43</v>
      </c>
      <c r="I41" s="7">
        <v>55</v>
      </c>
      <c r="J41" s="7">
        <v>45</v>
      </c>
      <c r="K41" s="7">
        <v>43</v>
      </c>
      <c r="L41" s="7">
        <v>38</v>
      </c>
      <c r="M41" s="27">
        <v>41</v>
      </c>
      <c r="N41" s="27">
        <v>40</v>
      </c>
      <c r="P41" s="36"/>
      <c r="Q41" s="36"/>
    </row>
    <row r="42" spans="1:17" ht="15" x14ac:dyDescent="0.25">
      <c r="A42" s="12" t="s">
        <v>61</v>
      </c>
      <c r="B42" s="7"/>
      <c r="C42" s="7">
        <v>20</v>
      </c>
      <c r="D42" s="7">
        <v>33</v>
      </c>
      <c r="E42" s="7">
        <v>58</v>
      </c>
      <c r="F42" s="7">
        <v>83</v>
      </c>
      <c r="G42" s="7">
        <v>94</v>
      </c>
      <c r="H42" s="7">
        <v>78</v>
      </c>
      <c r="I42" s="7">
        <v>110</v>
      </c>
      <c r="J42" s="7">
        <v>70</v>
      </c>
      <c r="K42" s="7">
        <v>83</v>
      </c>
      <c r="L42" s="7">
        <v>111</v>
      </c>
      <c r="M42" s="27">
        <v>74</v>
      </c>
      <c r="N42" s="27">
        <v>84</v>
      </c>
      <c r="P42" s="36"/>
      <c r="Q42" s="36"/>
    </row>
    <row r="43" spans="1:17" ht="15" x14ac:dyDescent="0.25">
      <c r="A43" s="12" t="s">
        <v>65</v>
      </c>
      <c r="B43" s="7">
        <v>43</v>
      </c>
      <c r="C43" s="7">
        <v>33</v>
      </c>
      <c r="D43" s="7">
        <v>6</v>
      </c>
      <c r="E43" s="7">
        <v>1</v>
      </c>
      <c r="F43" s="7">
        <v>1</v>
      </c>
      <c r="G43" s="7"/>
      <c r="H43" s="7"/>
      <c r="I43" s="7"/>
      <c r="J43" s="7"/>
      <c r="K43" s="7"/>
      <c r="L43" s="7"/>
      <c r="M43" s="27"/>
      <c r="N43" s="27"/>
      <c r="P43" s="36"/>
      <c r="Q43" s="36"/>
    </row>
    <row r="44" spans="1:17" ht="15" x14ac:dyDescent="0.25">
      <c r="A44" s="12" t="s">
        <v>67</v>
      </c>
      <c r="B44" s="7">
        <v>31</v>
      </c>
      <c r="C44" s="7">
        <v>34</v>
      </c>
      <c r="D44" s="7">
        <v>10</v>
      </c>
      <c r="E44" s="7">
        <v>1</v>
      </c>
      <c r="F44" s="7"/>
      <c r="G44" s="7"/>
      <c r="H44" s="7"/>
      <c r="I44" s="7"/>
      <c r="J44" s="7"/>
      <c r="K44" s="7"/>
      <c r="L44" s="7"/>
      <c r="M44" s="27"/>
      <c r="N44" s="27"/>
      <c r="P44" s="36"/>
      <c r="Q44" s="36"/>
    </row>
    <row r="45" spans="1:17" ht="15" x14ac:dyDescent="0.25">
      <c r="A45" s="12" t="s">
        <v>68</v>
      </c>
      <c r="B45" s="7">
        <v>15</v>
      </c>
      <c r="C45" s="7">
        <v>5</v>
      </c>
      <c r="D45" s="7">
        <v>1</v>
      </c>
      <c r="E45" s="7"/>
      <c r="F45" s="7"/>
      <c r="G45" s="7"/>
      <c r="H45" s="7"/>
      <c r="I45" s="7"/>
      <c r="J45" s="7"/>
      <c r="K45" s="7"/>
      <c r="L45" s="7"/>
      <c r="M45" s="27"/>
      <c r="N45" s="27"/>
      <c r="P45" s="36"/>
      <c r="Q45" s="36"/>
    </row>
    <row r="46" spans="1:17" ht="15" x14ac:dyDescent="0.25">
      <c r="A46" s="12" t="s">
        <v>69</v>
      </c>
      <c r="B46" s="7">
        <v>20</v>
      </c>
      <c r="C46" s="7">
        <v>25</v>
      </c>
      <c r="D46" s="7">
        <v>3</v>
      </c>
      <c r="E46" s="7"/>
      <c r="F46" s="7"/>
      <c r="G46" s="7"/>
      <c r="H46" s="7"/>
      <c r="I46" s="7"/>
      <c r="J46" s="7"/>
      <c r="K46" s="7"/>
      <c r="L46" s="7"/>
      <c r="M46" s="27"/>
      <c r="N46" s="27"/>
      <c r="P46" s="36"/>
      <c r="Q46" s="36"/>
    </row>
    <row r="47" spans="1:17" ht="15" x14ac:dyDescent="0.25">
      <c r="A47" s="12" t="s">
        <v>66</v>
      </c>
      <c r="B47" s="7">
        <v>63</v>
      </c>
      <c r="C47" s="7">
        <v>69</v>
      </c>
      <c r="D47" s="7">
        <v>25</v>
      </c>
      <c r="E47" s="7">
        <v>5</v>
      </c>
      <c r="F47" s="7">
        <v>2</v>
      </c>
      <c r="G47" s="7"/>
      <c r="H47" s="7"/>
      <c r="I47" s="7"/>
      <c r="J47" s="7"/>
      <c r="K47" s="7"/>
      <c r="L47" s="7"/>
      <c r="M47" s="27"/>
      <c r="N47" s="27"/>
      <c r="P47" s="36"/>
      <c r="Q47" s="36"/>
    </row>
    <row r="48" spans="1:17" s="4" customFormat="1" ht="15" x14ac:dyDescent="0.25">
      <c r="A48" s="32" t="s">
        <v>131</v>
      </c>
      <c r="B48" s="33">
        <v>350</v>
      </c>
      <c r="C48" s="33">
        <v>361</v>
      </c>
      <c r="D48" s="33">
        <v>321</v>
      </c>
      <c r="E48" s="33">
        <f>SUM(E50:E52)</f>
        <v>263</v>
      </c>
      <c r="F48" s="33">
        <f>SUM(F50:F52)</f>
        <v>282</v>
      </c>
      <c r="G48" s="33">
        <f>SUM(G50:G52)</f>
        <v>272</v>
      </c>
      <c r="H48" s="33">
        <f>SUM(H50:H52)</f>
        <v>253</v>
      </c>
      <c r="I48" s="33">
        <f>SUM(I49:I52)</f>
        <v>281</v>
      </c>
      <c r="J48" s="33">
        <f>SUM(J50:J52)</f>
        <v>280</v>
      </c>
      <c r="K48" s="33">
        <f>SUM(K50:K52)</f>
        <v>265</v>
      </c>
      <c r="L48" s="33">
        <f>SUM(L49:L52)</f>
        <v>259</v>
      </c>
      <c r="M48" s="33">
        <f>SUM(M49:M52)</f>
        <v>241</v>
      </c>
      <c r="N48" s="33">
        <f>SUM(N49:N52)</f>
        <v>269</v>
      </c>
      <c r="O48" s="16"/>
      <c r="P48" s="36"/>
      <c r="Q48" s="36"/>
    </row>
    <row r="49" spans="1:17" ht="15" x14ac:dyDescent="0.25">
      <c r="A49" s="12" t="s">
        <v>120</v>
      </c>
      <c r="B49" s="7">
        <v>1</v>
      </c>
      <c r="C49" s="7"/>
      <c r="D49" s="7"/>
      <c r="E49" s="7"/>
      <c r="F49" s="7"/>
      <c r="G49" s="7"/>
      <c r="H49" s="7"/>
      <c r="I49" s="7"/>
      <c r="J49" s="7"/>
      <c r="K49" s="7"/>
      <c r="L49" s="7"/>
      <c r="M49" s="27"/>
      <c r="N49" s="27"/>
      <c r="P49" s="36"/>
      <c r="Q49" s="36"/>
    </row>
    <row r="50" spans="1:17" ht="15" x14ac:dyDescent="0.25">
      <c r="A50" s="12" t="s">
        <v>19</v>
      </c>
      <c r="B50" s="7">
        <v>171</v>
      </c>
      <c r="C50" s="7">
        <v>204</v>
      </c>
      <c r="D50" s="7">
        <v>182</v>
      </c>
      <c r="E50" s="7">
        <v>145</v>
      </c>
      <c r="F50" s="7">
        <v>164</v>
      </c>
      <c r="G50" s="7">
        <v>150</v>
      </c>
      <c r="H50" s="7">
        <v>134</v>
      </c>
      <c r="I50" s="7">
        <v>141</v>
      </c>
      <c r="J50" s="7">
        <v>160</v>
      </c>
      <c r="K50" s="7">
        <v>148</v>
      </c>
      <c r="L50" s="7">
        <v>142</v>
      </c>
      <c r="M50" s="27">
        <v>132</v>
      </c>
      <c r="N50" s="27">
        <v>153</v>
      </c>
      <c r="P50" s="36"/>
      <c r="Q50" s="36"/>
    </row>
    <row r="51" spans="1:17" ht="15" x14ac:dyDescent="0.25">
      <c r="A51" s="12" t="s">
        <v>98</v>
      </c>
      <c r="B51" s="7">
        <v>101</v>
      </c>
      <c r="C51" s="7">
        <v>75</v>
      </c>
      <c r="D51" s="7">
        <v>62</v>
      </c>
      <c r="E51" s="7">
        <v>63</v>
      </c>
      <c r="F51" s="7">
        <v>57</v>
      </c>
      <c r="G51" s="7">
        <v>53</v>
      </c>
      <c r="H51" s="7">
        <v>56</v>
      </c>
      <c r="I51" s="7">
        <v>62</v>
      </c>
      <c r="J51" s="7">
        <v>56</v>
      </c>
      <c r="K51" s="7">
        <v>50</v>
      </c>
      <c r="L51" s="7">
        <v>56</v>
      </c>
      <c r="M51" s="27">
        <v>48</v>
      </c>
      <c r="N51" s="27">
        <v>55</v>
      </c>
      <c r="P51" s="36"/>
      <c r="Q51" s="36"/>
    </row>
    <row r="52" spans="1:17" ht="15" x14ac:dyDescent="0.25">
      <c r="A52" s="12" t="s">
        <v>99</v>
      </c>
      <c r="B52" s="7">
        <v>77</v>
      </c>
      <c r="C52" s="7">
        <v>82</v>
      </c>
      <c r="D52" s="7">
        <v>77</v>
      </c>
      <c r="E52" s="7">
        <v>55</v>
      </c>
      <c r="F52" s="7">
        <v>61</v>
      </c>
      <c r="G52" s="7">
        <v>69</v>
      </c>
      <c r="H52" s="7">
        <v>63</v>
      </c>
      <c r="I52" s="7">
        <v>78</v>
      </c>
      <c r="J52" s="7">
        <v>64</v>
      </c>
      <c r="K52" s="7">
        <v>67</v>
      </c>
      <c r="L52" s="7">
        <v>61</v>
      </c>
      <c r="M52" s="27">
        <v>61</v>
      </c>
      <c r="N52" s="27">
        <v>61</v>
      </c>
      <c r="P52" s="36"/>
      <c r="Q52" s="36"/>
    </row>
    <row r="53" spans="1:17" s="4" customFormat="1" ht="15" x14ac:dyDescent="0.25">
      <c r="A53" s="32" t="s">
        <v>128</v>
      </c>
      <c r="B53" s="33">
        <v>357</v>
      </c>
      <c r="C53" s="33">
        <v>342</v>
      </c>
      <c r="D53" s="33">
        <v>250</v>
      </c>
      <c r="E53" s="33">
        <f>SUM(E55:E57)</f>
        <v>173</v>
      </c>
      <c r="F53" s="33">
        <f>SUM(F55:F57)</f>
        <v>183</v>
      </c>
      <c r="G53" s="33">
        <f>SUM(G55:G57)</f>
        <v>251</v>
      </c>
      <c r="H53" s="33">
        <f>SUM(H55:H57)</f>
        <v>246</v>
      </c>
      <c r="I53" s="33">
        <f>SUM(I54:I57)</f>
        <v>295</v>
      </c>
      <c r="J53" s="33">
        <f>SUM(J56:J57)</f>
        <v>254</v>
      </c>
      <c r="K53" s="33">
        <f>SUM(K56:K57)</f>
        <v>263</v>
      </c>
      <c r="L53" s="33">
        <f>SUM(L54:L57)</f>
        <v>264</v>
      </c>
      <c r="M53" s="33">
        <f>SUM(M56:M57)</f>
        <v>235</v>
      </c>
      <c r="N53" s="33">
        <f>SUM(N54:N57)</f>
        <v>191</v>
      </c>
      <c r="O53" s="16"/>
      <c r="P53" s="36"/>
      <c r="Q53" s="36"/>
    </row>
    <row r="54" spans="1:17" ht="15" x14ac:dyDescent="0.25">
      <c r="A54" s="12" t="s">
        <v>26</v>
      </c>
      <c r="B54" s="7">
        <v>99</v>
      </c>
      <c r="C54" s="7">
        <v>37</v>
      </c>
      <c r="D54" s="7">
        <v>7</v>
      </c>
      <c r="E54" s="7"/>
      <c r="F54" s="7"/>
      <c r="G54" s="7"/>
      <c r="H54" s="7"/>
      <c r="I54" s="7"/>
      <c r="J54" s="7"/>
      <c r="K54" s="7"/>
      <c r="L54" s="7"/>
      <c r="M54" s="27"/>
      <c r="N54" s="27"/>
      <c r="P54" s="36"/>
      <c r="Q54" s="36"/>
    </row>
    <row r="55" spans="1:17" ht="15" x14ac:dyDescent="0.25">
      <c r="A55" s="12" t="s">
        <v>95</v>
      </c>
      <c r="B55" s="7">
        <v>26</v>
      </c>
      <c r="C55" s="7">
        <v>1</v>
      </c>
      <c r="D55" s="7"/>
      <c r="E55" s="7"/>
      <c r="F55" s="7"/>
      <c r="G55" s="7"/>
      <c r="H55" s="7"/>
      <c r="I55" s="7"/>
      <c r="J55" s="7"/>
      <c r="K55" s="7"/>
      <c r="L55" s="7"/>
      <c r="M55" s="27"/>
      <c r="N55" s="27"/>
      <c r="P55" s="36"/>
      <c r="Q55" s="36"/>
    </row>
    <row r="56" spans="1:17" ht="15" customHeight="1" x14ac:dyDescent="0.25">
      <c r="A56" s="12" t="s">
        <v>96</v>
      </c>
      <c r="B56" s="7">
        <v>44</v>
      </c>
      <c r="C56" s="7">
        <v>86</v>
      </c>
      <c r="D56" s="7">
        <v>93</v>
      </c>
      <c r="E56" s="7">
        <v>76</v>
      </c>
      <c r="F56" s="7">
        <v>73</v>
      </c>
      <c r="G56" s="7">
        <v>109</v>
      </c>
      <c r="H56" s="7">
        <v>114</v>
      </c>
      <c r="I56" s="7">
        <v>140</v>
      </c>
      <c r="J56" s="7">
        <v>104</v>
      </c>
      <c r="K56" s="7">
        <v>104</v>
      </c>
      <c r="L56" s="7">
        <v>104</v>
      </c>
      <c r="M56" s="27">
        <v>110</v>
      </c>
      <c r="N56" s="27">
        <v>90</v>
      </c>
      <c r="P56" s="36"/>
      <c r="Q56" s="36"/>
    </row>
    <row r="57" spans="1:17" ht="15" x14ac:dyDescent="0.25">
      <c r="A57" s="12" t="s">
        <v>97</v>
      </c>
      <c r="B57" s="7">
        <v>188</v>
      </c>
      <c r="C57" s="7">
        <v>218</v>
      </c>
      <c r="D57" s="7">
        <v>150</v>
      </c>
      <c r="E57" s="7">
        <v>97</v>
      </c>
      <c r="F57" s="7">
        <v>110</v>
      </c>
      <c r="G57" s="7">
        <v>142</v>
      </c>
      <c r="H57" s="7">
        <v>132</v>
      </c>
      <c r="I57" s="7">
        <v>155</v>
      </c>
      <c r="J57" s="7">
        <v>150</v>
      </c>
      <c r="K57" s="7">
        <v>159</v>
      </c>
      <c r="L57" s="7">
        <v>160</v>
      </c>
      <c r="M57" s="27">
        <v>125</v>
      </c>
      <c r="N57" s="27">
        <v>101</v>
      </c>
      <c r="P57" s="36"/>
      <c r="Q57" s="36"/>
    </row>
    <row r="58" spans="1:17" s="4" customFormat="1" ht="15" x14ac:dyDescent="0.25">
      <c r="A58" s="32" t="s">
        <v>2</v>
      </c>
      <c r="B58" s="33">
        <v>354</v>
      </c>
      <c r="C58" s="33">
        <v>541</v>
      </c>
      <c r="D58" s="33">
        <v>429</v>
      </c>
      <c r="E58" s="33">
        <f>SUM(E59:E60)</f>
        <v>337</v>
      </c>
      <c r="F58" s="33">
        <f>SUM(F59:F60)</f>
        <v>293</v>
      </c>
      <c r="G58" s="33">
        <f>SUM(G59:G60)</f>
        <v>304</v>
      </c>
      <c r="H58" s="33">
        <f>SUM(H59:H60)</f>
        <v>291</v>
      </c>
      <c r="I58" s="33">
        <v>324</v>
      </c>
      <c r="J58" s="33">
        <f>SUM(J59)</f>
        <v>286</v>
      </c>
      <c r="K58" s="33">
        <f>SUM(K59)</f>
        <v>305</v>
      </c>
      <c r="L58" s="33">
        <v>309</v>
      </c>
      <c r="M58" s="33">
        <v>311</v>
      </c>
      <c r="N58" s="33">
        <f>SUM(N59)</f>
        <v>320</v>
      </c>
      <c r="O58" s="16"/>
      <c r="P58" s="37"/>
      <c r="Q58" s="37"/>
    </row>
    <row r="59" spans="1:17" ht="15" x14ac:dyDescent="0.25">
      <c r="A59" s="12" t="s">
        <v>70</v>
      </c>
      <c r="B59" s="7"/>
      <c r="C59" s="7">
        <v>134</v>
      </c>
      <c r="D59" s="7">
        <v>216</v>
      </c>
      <c r="E59" s="7">
        <v>284</v>
      </c>
      <c r="F59" s="7">
        <v>280</v>
      </c>
      <c r="G59" s="7">
        <v>304</v>
      </c>
      <c r="H59" s="7">
        <v>291</v>
      </c>
      <c r="I59" s="7">
        <v>324</v>
      </c>
      <c r="J59" s="7">
        <v>286</v>
      </c>
      <c r="K59" s="9">
        <v>305</v>
      </c>
      <c r="L59" s="9">
        <v>309</v>
      </c>
      <c r="M59" s="30">
        <v>311</v>
      </c>
      <c r="N59" s="30">
        <v>320</v>
      </c>
      <c r="P59" s="36"/>
      <c r="Q59" s="36"/>
    </row>
    <row r="60" spans="1:17" ht="15" x14ac:dyDescent="0.25">
      <c r="A60" s="12" t="s">
        <v>71</v>
      </c>
      <c r="B60" s="7">
        <v>354</v>
      </c>
      <c r="C60" s="7">
        <v>407</v>
      </c>
      <c r="D60" s="7">
        <v>213</v>
      </c>
      <c r="E60" s="7">
        <v>53</v>
      </c>
      <c r="F60" s="7">
        <v>13</v>
      </c>
      <c r="G60" s="7"/>
      <c r="H60" s="7"/>
      <c r="I60" s="7"/>
      <c r="J60" s="7"/>
      <c r="K60" s="7"/>
      <c r="L60" s="7"/>
      <c r="M60" s="27"/>
      <c r="N60" s="27"/>
      <c r="P60" s="36"/>
      <c r="Q60" s="36"/>
    </row>
    <row r="61" spans="1:17" s="4" customFormat="1" ht="15" x14ac:dyDescent="0.25">
      <c r="A61" s="32" t="s">
        <v>7</v>
      </c>
      <c r="B61" s="33">
        <v>760</v>
      </c>
      <c r="C61" s="33">
        <v>695</v>
      </c>
      <c r="D61" s="33">
        <v>547</v>
      </c>
      <c r="E61" s="33">
        <f>SUM(E62:E68)</f>
        <v>506</v>
      </c>
      <c r="F61" s="33">
        <f>SUM(F62:F68)</f>
        <v>585</v>
      </c>
      <c r="G61" s="33">
        <f>SUM(G62:G68)</f>
        <v>527</v>
      </c>
      <c r="H61" s="33">
        <f>SUM(H62:H68)</f>
        <v>579</v>
      </c>
      <c r="I61" s="33">
        <f>SUM(I62:I68)</f>
        <v>599</v>
      </c>
      <c r="J61" s="33">
        <f>SUM(J62:J66)</f>
        <v>568</v>
      </c>
      <c r="K61" s="33">
        <f>SUM(K62:K66)</f>
        <v>546</v>
      </c>
      <c r="L61" s="33">
        <f>SUM(L62:L68)</f>
        <v>537</v>
      </c>
      <c r="M61" s="33">
        <f>SUM(M62:M66)</f>
        <v>489</v>
      </c>
      <c r="N61" s="33">
        <f>SUM(N62:N68)</f>
        <v>570</v>
      </c>
      <c r="O61" s="16"/>
      <c r="P61" s="36"/>
      <c r="Q61" s="36"/>
    </row>
    <row r="62" spans="1:17" ht="15" x14ac:dyDescent="0.25">
      <c r="A62" s="12" t="s">
        <v>15</v>
      </c>
      <c r="B62" s="7">
        <v>254</v>
      </c>
      <c r="C62" s="7">
        <v>89</v>
      </c>
      <c r="D62" s="7">
        <v>5</v>
      </c>
      <c r="E62" s="7">
        <v>1</v>
      </c>
      <c r="F62" s="7"/>
      <c r="G62" s="7"/>
      <c r="H62" s="7"/>
      <c r="I62" s="7"/>
      <c r="J62" s="7"/>
      <c r="K62" s="7"/>
      <c r="L62" s="7"/>
      <c r="M62" s="27"/>
      <c r="N62" s="27"/>
      <c r="P62" s="36"/>
      <c r="Q62" s="36"/>
    </row>
    <row r="63" spans="1:17" ht="18" customHeight="1" x14ac:dyDescent="0.25">
      <c r="A63" s="12" t="s">
        <v>29</v>
      </c>
      <c r="B63" s="10">
        <v>52</v>
      </c>
      <c r="C63" s="10">
        <v>186</v>
      </c>
      <c r="D63" s="10">
        <v>226</v>
      </c>
      <c r="E63" s="10">
        <v>278</v>
      </c>
      <c r="F63" s="10">
        <v>318</v>
      </c>
      <c r="G63" s="10">
        <v>295</v>
      </c>
      <c r="H63" s="10">
        <v>337</v>
      </c>
      <c r="I63" s="10">
        <v>319</v>
      </c>
      <c r="J63" s="10">
        <v>302</v>
      </c>
      <c r="K63" s="11">
        <v>291</v>
      </c>
      <c r="L63" s="11">
        <v>320</v>
      </c>
      <c r="M63" s="31">
        <v>273</v>
      </c>
      <c r="N63" s="31">
        <v>324</v>
      </c>
      <c r="P63" s="36"/>
      <c r="Q63" s="36"/>
    </row>
    <row r="64" spans="1:17" ht="15" x14ac:dyDescent="0.25">
      <c r="A64" s="12" t="s">
        <v>116</v>
      </c>
      <c r="B64" s="7"/>
      <c r="C64" s="7">
        <v>47</v>
      </c>
      <c r="D64" s="7">
        <v>75</v>
      </c>
      <c r="E64" s="7">
        <v>82</v>
      </c>
      <c r="F64" s="7">
        <v>98</v>
      </c>
      <c r="G64" s="7">
        <v>92</v>
      </c>
      <c r="H64" s="7">
        <v>89</v>
      </c>
      <c r="I64" s="7">
        <v>116</v>
      </c>
      <c r="J64" s="7">
        <v>116</v>
      </c>
      <c r="K64" s="9">
        <v>99</v>
      </c>
      <c r="L64" s="9">
        <v>88</v>
      </c>
      <c r="M64" s="30">
        <v>82</v>
      </c>
      <c r="N64" s="30">
        <v>99</v>
      </c>
      <c r="P64" s="36"/>
      <c r="Q64" s="36"/>
    </row>
    <row r="65" spans="1:17" ht="15" x14ac:dyDescent="0.25">
      <c r="A65" s="12" t="s">
        <v>114</v>
      </c>
      <c r="B65" s="7"/>
      <c r="C65" s="7">
        <v>47</v>
      </c>
      <c r="D65" s="7">
        <v>45</v>
      </c>
      <c r="E65" s="7">
        <v>56</v>
      </c>
      <c r="F65" s="7">
        <v>67</v>
      </c>
      <c r="G65" s="7">
        <v>68</v>
      </c>
      <c r="H65" s="7">
        <v>67</v>
      </c>
      <c r="I65" s="7">
        <v>74</v>
      </c>
      <c r="J65" s="7">
        <v>59</v>
      </c>
      <c r="K65" s="9">
        <v>71</v>
      </c>
      <c r="L65" s="9">
        <v>47</v>
      </c>
      <c r="M65" s="30">
        <v>35</v>
      </c>
      <c r="N65" s="30">
        <v>49</v>
      </c>
      <c r="P65" s="36"/>
      <c r="Q65" s="36"/>
    </row>
    <row r="66" spans="1:17" ht="16.5" customHeight="1" x14ac:dyDescent="0.25">
      <c r="A66" s="12" t="s">
        <v>115</v>
      </c>
      <c r="B66" s="10"/>
      <c r="C66" s="10">
        <v>31</v>
      </c>
      <c r="D66" s="10">
        <v>54</v>
      </c>
      <c r="E66" s="10">
        <v>70</v>
      </c>
      <c r="F66" s="10">
        <v>99</v>
      </c>
      <c r="G66" s="10">
        <v>72</v>
      </c>
      <c r="H66" s="10">
        <v>86</v>
      </c>
      <c r="I66" s="10">
        <v>90</v>
      </c>
      <c r="J66" s="10">
        <v>91</v>
      </c>
      <c r="K66" s="11">
        <v>85</v>
      </c>
      <c r="L66" s="11">
        <v>82</v>
      </c>
      <c r="M66" s="31">
        <v>99</v>
      </c>
      <c r="N66" s="31">
        <v>98</v>
      </c>
      <c r="P66" s="36"/>
      <c r="Q66" s="36"/>
    </row>
    <row r="67" spans="1:17" ht="17.25" customHeight="1" x14ac:dyDescent="0.25">
      <c r="A67" s="12" t="s">
        <v>9</v>
      </c>
      <c r="B67" s="10">
        <v>330</v>
      </c>
      <c r="C67" s="10">
        <v>221</v>
      </c>
      <c r="D67" s="10">
        <v>92</v>
      </c>
      <c r="E67" s="10">
        <v>10</v>
      </c>
      <c r="F67" s="10">
        <v>1</v>
      </c>
      <c r="G67" s="10"/>
      <c r="H67" s="10"/>
      <c r="I67" s="10"/>
      <c r="J67" s="10"/>
      <c r="K67" s="10"/>
      <c r="L67" s="10"/>
      <c r="M67" s="28"/>
      <c r="N67" s="28"/>
      <c r="P67" s="36"/>
      <c r="Q67" s="36"/>
    </row>
    <row r="68" spans="1:17" ht="15" x14ac:dyDescent="0.25">
      <c r="A68" s="12" t="s">
        <v>8</v>
      </c>
      <c r="B68" s="7">
        <v>124</v>
      </c>
      <c r="C68" s="7">
        <v>74</v>
      </c>
      <c r="D68" s="7">
        <v>50</v>
      </c>
      <c r="E68" s="7">
        <v>9</v>
      </c>
      <c r="F68" s="7">
        <v>2</v>
      </c>
      <c r="G68" s="7"/>
      <c r="H68" s="7"/>
      <c r="I68" s="7"/>
      <c r="J68" s="7"/>
      <c r="K68" s="7"/>
      <c r="L68" s="7"/>
      <c r="M68" s="27"/>
      <c r="N68" s="27"/>
      <c r="P68" s="36"/>
      <c r="Q68" s="36"/>
    </row>
    <row r="69" spans="1:17" s="4" customFormat="1" ht="15" x14ac:dyDescent="0.25">
      <c r="A69" s="32" t="s">
        <v>5</v>
      </c>
      <c r="B69" s="33">
        <v>261</v>
      </c>
      <c r="C69" s="33">
        <v>433</v>
      </c>
      <c r="D69" s="33">
        <v>411</v>
      </c>
      <c r="E69" s="33">
        <f>SUM(E70:E78)</f>
        <v>203</v>
      </c>
      <c r="F69" s="33">
        <f>SUM(F70:F78)</f>
        <v>215</v>
      </c>
      <c r="G69" s="33">
        <f>SUM(G70:G78)</f>
        <v>339</v>
      </c>
      <c r="H69" s="33">
        <f>SUM(H70:H78)</f>
        <v>356</v>
      </c>
      <c r="I69" s="33">
        <f>SUM(I70:I78)</f>
        <v>399</v>
      </c>
      <c r="J69" s="33">
        <f>SUM(J70:J71)</f>
        <v>351</v>
      </c>
      <c r="K69" s="33">
        <f>SUM(K70:K71)</f>
        <v>312</v>
      </c>
      <c r="L69" s="33">
        <f>SUM(L70:L71)</f>
        <v>359</v>
      </c>
      <c r="M69" s="33">
        <f>SUM(M70:M71)</f>
        <v>302</v>
      </c>
      <c r="N69" s="33">
        <f>SUM(N70:N71)</f>
        <v>338</v>
      </c>
      <c r="O69" s="16"/>
      <c r="P69" s="37"/>
      <c r="Q69" s="37"/>
    </row>
    <row r="70" spans="1:17" ht="15" x14ac:dyDescent="0.25">
      <c r="A70" s="12" t="s">
        <v>24</v>
      </c>
      <c r="B70" s="7"/>
      <c r="C70" s="7">
        <v>106</v>
      </c>
      <c r="D70" s="7">
        <v>113</v>
      </c>
      <c r="E70" s="7">
        <v>62</v>
      </c>
      <c r="F70" s="7">
        <v>72</v>
      </c>
      <c r="G70" s="7">
        <v>109</v>
      </c>
      <c r="H70" s="7">
        <v>125</v>
      </c>
      <c r="I70" s="7">
        <v>116</v>
      </c>
      <c r="J70" s="7">
        <v>111</v>
      </c>
      <c r="K70" s="7">
        <v>87</v>
      </c>
      <c r="L70" s="7">
        <v>128</v>
      </c>
      <c r="M70" s="27">
        <v>109</v>
      </c>
      <c r="N70" s="27">
        <v>102</v>
      </c>
      <c r="P70" s="36"/>
      <c r="Q70" s="36"/>
    </row>
    <row r="71" spans="1:17" ht="15" x14ac:dyDescent="0.25">
      <c r="A71" s="12" t="s">
        <v>23</v>
      </c>
      <c r="B71" s="7"/>
      <c r="C71" s="7">
        <v>172</v>
      </c>
      <c r="D71" s="7">
        <v>262</v>
      </c>
      <c r="E71" s="7">
        <v>137</v>
      </c>
      <c r="F71" s="7">
        <v>143</v>
      </c>
      <c r="G71" s="7">
        <v>230</v>
      </c>
      <c r="H71" s="7">
        <v>231</v>
      </c>
      <c r="I71" s="7">
        <v>283</v>
      </c>
      <c r="J71" s="7">
        <v>240</v>
      </c>
      <c r="K71" s="7">
        <v>225</v>
      </c>
      <c r="L71" s="7">
        <v>231</v>
      </c>
      <c r="M71" s="27">
        <v>193</v>
      </c>
      <c r="N71" s="27">
        <v>236</v>
      </c>
      <c r="P71" s="36"/>
      <c r="Q71" s="36"/>
    </row>
    <row r="72" spans="1:17" ht="15" x14ac:dyDescent="0.25">
      <c r="A72" s="12" t="s">
        <v>94</v>
      </c>
      <c r="B72" s="7">
        <v>106</v>
      </c>
      <c r="C72" s="7">
        <v>94</v>
      </c>
      <c r="D72" s="7">
        <v>19</v>
      </c>
      <c r="E72" s="7">
        <v>4</v>
      </c>
      <c r="F72" s="7"/>
      <c r="G72" s="7"/>
      <c r="H72" s="7"/>
      <c r="I72" s="7"/>
      <c r="J72" s="7"/>
      <c r="K72" s="7"/>
      <c r="L72" s="7"/>
      <c r="M72" s="27"/>
      <c r="N72" s="27"/>
      <c r="P72" s="36"/>
      <c r="Q72" s="36"/>
    </row>
    <row r="73" spans="1:17" ht="15" x14ac:dyDescent="0.25">
      <c r="A73" s="12" t="s">
        <v>93</v>
      </c>
      <c r="B73" s="7">
        <v>28</v>
      </c>
      <c r="C73" s="7">
        <v>18</v>
      </c>
      <c r="D73" s="7">
        <v>3</v>
      </c>
      <c r="E73" s="7"/>
      <c r="F73" s="7"/>
      <c r="G73" s="7"/>
      <c r="H73" s="7"/>
      <c r="I73" s="7"/>
      <c r="J73" s="7"/>
      <c r="K73" s="7"/>
      <c r="L73" s="7"/>
      <c r="M73" s="27"/>
      <c r="N73" s="27"/>
      <c r="P73" s="36"/>
      <c r="Q73" s="36"/>
    </row>
    <row r="74" spans="1:17" ht="15" x14ac:dyDescent="0.25">
      <c r="A74" s="12" t="s">
        <v>91</v>
      </c>
      <c r="B74" s="7">
        <v>38</v>
      </c>
      <c r="C74" s="7">
        <v>10</v>
      </c>
      <c r="D74" s="7">
        <v>5</v>
      </c>
      <c r="E74" s="7"/>
      <c r="F74" s="7"/>
      <c r="G74" s="7"/>
      <c r="H74" s="7"/>
      <c r="I74" s="7"/>
      <c r="J74" s="7"/>
      <c r="K74" s="7"/>
      <c r="L74" s="7"/>
      <c r="M74" s="27"/>
      <c r="N74" s="27"/>
      <c r="P74" s="36"/>
      <c r="Q74" s="36"/>
    </row>
    <row r="75" spans="1:17" ht="15" x14ac:dyDescent="0.25">
      <c r="A75" s="12" t="s">
        <v>22</v>
      </c>
      <c r="B75" s="7">
        <v>12</v>
      </c>
      <c r="C75" s="7">
        <v>9</v>
      </c>
      <c r="D75" s="7">
        <v>2</v>
      </c>
      <c r="E75" s="7"/>
      <c r="F75" s="7"/>
      <c r="G75" s="7"/>
      <c r="H75" s="7"/>
      <c r="I75" s="7"/>
      <c r="J75" s="7"/>
      <c r="K75" s="7"/>
      <c r="L75" s="7"/>
      <c r="M75" s="27"/>
      <c r="N75" s="27"/>
      <c r="P75" s="36"/>
      <c r="Q75" s="36"/>
    </row>
    <row r="76" spans="1:17" ht="15" x14ac:dyDescent="0.25">
      <c r="A76" s="12" t="s">
        <v>92</v>
      </c>
      <c r="B76" s="7">
        <v>25</v>
      </c>
      <c r="C76" s="7">
        <v>11</v>
      </c>
      <c r="D76" s="7"/>
      <c r="E76" s="7"/>
      <c r="F76" s="7"/>
      <c r="G76" s="7"/>
      <c r="H76" s="7"/>
      <c r="I76" s="7"/>
      <c r="J76" s="7"/>
      <c r="K76" s="7"/>
      <c r="L76" s="7"/>
      <c r="M76" s="27"/>
      <c r="N76" s="27"/>
      <c r="P76" s="36"/>
      <c r="Q76" s="36"/>
    </row>
    <row r="77" spans="1:17" ht="15" x14ac:dyDescent="0.25">
      <c r="A77" s="12" t="s">
        <v>21</v>
      </c>
      <c r="B77" s="7">
        <v>26</v>
      </c>
      <c r="C77" s="7">
        <v>4</v>
      </c>
      <c r="D77" s="7">
        <v>4</v>
      </c>
      <c r="E77" s="7"/>
      <c r="F77" s="7"/>
      <c r="G77" s="7"/>
      <c r="H77" s="7"/>
      <c r="I77" s="7"/>
      <c r="J77" s="7"/>
      <c r="K77" s="7"/>
      <c r="L77" s="7"/>
      <c r="M77" s="27"/>
      <c r="N77" s="27"/>
      <c r="P77" s="36"/>
      <c r="Q77" s="36"/>
    </row>
    <row r="78" spans="1:17" ht="15" x14ac:dyDescent="0.25">
      <c r="A78" s="12" t="s">
        <v>37</v>
      </c>
      <c r="B78" s="7">
        <v>26</v>
      </c>
      <c r="C78" s="7">
        <v>9</v>
      </c>
      <c r="D78" s="7">
        <v>3</v>
      </c>
      <c r="E78" s="7"/>
      <c r="F78" s="7"/>
      <c r="G78" s="7"/>
      <c r="H78" s="7"/>
      <c r="I78" s="7"/>
      <c r="J78" s="7"/>
      <c r="K78" s="7"/>
      <c r="L78" s="7"/>
      <c r="M78" s="27"/>
      <c r="N78" s="27"/>
      <c r="P78" s="36"/>
      <c r="Q78" s="36"/>
    </row>
    <row r="79" spans="1:17" s="4" customFormat="1" ht="15" x14ac:dyDescent="0.25">
      <c r="A79" s="32" t="s">
        <v>3</v>
      </c>
      <c r="B79" s="33">
        <v>330</v>
      </c>
      <c r="C79" s="33">
        <v>554</v>
      </c>
      <c r="D79" s="33">
        <v>418</v>
      </c>
      <c r="E79" s="33">
        <f>SUM(E80:E97)</f>
        <v>313</v>
      </c>
      <c r="F79" s="33">
        <f>SUM(F80:F97)</f>
        <v>327</v>
      </c>
      <c r="G79" s="33">
        <f>SUM(G80:G97)</f>
        <v>343</v>
      </c>
      <c r="H79" s="33">
        <f>SUM(H80:H97)</f>
        <v>363</v>
      </c>
      <c r="I79" s="33">
        <f>SUM(I80:I97)</f>
        <v>426</v>
      </c>
      <c r="J79" s="33">
        <f>SUM(J80:J89)</f>
        <v>456</v>
      </c>
      <c r="K79" s="33">
        <f>SUM(K80:K89)</f>
        <v>329</v>
      </c>
      <c r="L79" s="33">
        <f>SUM(L80:L97)</f>
        <v>366</v>
      </c>
      <c r="M79" s="33">
        <f>SUM(M80:M89)</f>
        <v>334</v>
      </c>
      <c r="N79" s="33">
        <f>SUM(N80:N89)</f>
        <v>369</v>
      </c>
      <c r="O79" s="16"/>
      <c r="P79" s="36"/>
      <c r="Q79" s="36"/>
    </row>
    <row r="80" spans="1:17" ht="15" x14ac:dyDescent="0.25">
      <c r="A80" s="12" t="s">
        <v>76</v>
      </c>
      <c r="B80" s="7"/>
      <c r="C80" s="7">
        <v>8</v>
      </c>
      <c r="D80" s="7">
        <v>2</v>
      </c>
      <c r="E80" s="7">
        <v>6</v>
      </c>
      <c r="F80" s="7">
        <v>8</v>
      </c>
      <c r="G80" s="7">
        <v>4</v>
      </c>
      <c r="H80" s="7">
        <v>3</v>
      </c>
      <c r="I80" s="7">
        <v>3</v>
      </c>
      <c r="J80" s="7">
        <v>11</v>
      </c>
      <c r="K80" s="7">
        <v>8</v>
      </c>
      <c r="L80" s="7">
        <v>5</v>
      </c>
      <c r="M80" s="27">
        <v>11</v>
      </c>
      <c r="N80" s="27">
        <v>8</v>
      </c>
      <c r="P80" s="36"/>
      <c r="Q80" s="36"/>
    </row>
    <row r="81" spans="1:17" ht="15" x14ac:dyDescent="0.25">
      <c r="A81" s="12" t="s">
        <v>72</v>
      </c>
      <c r="B81" s="7"/>
      <c r="C81" s="7">
        <v>48</v>
      </c>
      <c r="D81" s="7">
        <v>67</v>
      </c>
      <c r="E81" s="7">
        <v>56</v>
      </c>
      <c r="F81" s="7">
        <v>58</v>
      </c>
      <c r="G81" s="7">
        <v>60</v>
      </c>
      <c r="H81" s="7">
        <v>55</v>
      </c>
      <c r="I81" s="7">
        <v>76</v>
      </c>
      <c r="J81" s="7">
        <v>80</v>
      </c>
      <c r="K81" s="7">
        <v>46</v>
      </c>
      <c r="L81" s="7">
        <v>64</v>
      </c>
      <c r="M81" s="27">
        <v>69</v>
      </c>
      <c r="N81" s="27">
        <v>76</v>
      </c>
      <c r="P81" s="36"/>
      <c r="Q81" s="36"/>
    </row>
    <row r="82" spans="1:17" ht="15" x14ac:dyDescent="0.25">
      <c r="A82" s="12" t="s">
        <v>77</v>
      </c>
      <c r="B82" s="7"/>
      <c r="C82" s="7">
        <v>19</v>
      </c>
      <c r="D82" s="7">
        <v>35</v>
      </c>
      <c r="E82" s="7">
        <v>30</v>
      </c>
      <c r="F82" s="7">
        <v>35</v>
      </c>
      <c r="G82" s="7">
        <v>41</v>
      </c>
      <c r="H82" s="7">
        <v>43</v>
      </c>
      <c r="I82" s="7">
        <v>54</v>
      </c>
      <c r="J82" s="7">
        <v>41</v>
      </c>
      <c r="K82" s="7">
        <v>36</v>
      </c>
      <c r="L82" s="7">
        <v>46</v>
      </c>
      <c r="M82" s="27">
        <v>41</v>
      </c>
      <c r="N82" s="27">
        <v>41</v>
      </c>
      <c r="P82" s="36"/>
      <c r="Q82" s="36"/>
    </row>
    <row r="83" spans="1:17" ht="15" x14ac:dyDescent="0.25">
      <c r="A83" s="12" t="s">
        <v>79</v>
      </c>
      <c r="B83" s="7">
        <v>19</v>
      </c>
      <c r="C83" s="7">
        <v>18</v>
      </c>
      <c r="D83" s="7">
        <v>24</v>
      </c>
      <c r="E83" s="7">
        <v>19</v>
      </c>
      <c r="F83" s="7">
        <v>9</v>
      </c>
      <c r="G83" s="7">
        <v>17</v>
      </c>
      <c r="H83" s="7">
        <v>27</v>
      </c>
      <c r="I83" s="7">
        <v>16</v>
      </c>
      <c r="J83" s="7">
        <v>31</v>
      </c>
      <c r="K83" s="7">
        <v>36</v>
      </c>
      <c r="L83" s="7">
        <v>27</v>
      </c>
      <c r="M83" s="27">
        <v>33</v>
      </c>
      <c r="N83" s="27">
        <v>35</v>
      </c>
      <c r="P83" s="36"/>
      <c r="Q83" s="36"/>
    </row>
    <row r="84" spans="1:17" ht="15" x14ac:dyDescent="0.25">
      <c r="A84" s="12" t="s">
        <v>74</v>
      </c>
      <c r="B84" s="7"/>
      <c r="C84" s="7">
        <v>19</v>
      </c>
      <c r="D84" s="7">
        <v>19</v>
      </c>
      <c r="E84" s="7">
        <v>20</v>
      </c>
      <c r="F84" s="7">
        <v>30</v>
      </c>
      <c r="G84" s="7">
        <v>36</v>
      </c>
      <c r="H84" s="7">
        <v>29</v>
      </c>
      <c r="I84" s="7">
        <v>22</v>
      </c>
      <c r="J84" s="7">
        <v>33</v>
      </c>
      <c r="K84" s="7">
        <v>20</v>
      </c>
      <c r="L84" s="7">
        <v>22</v>
      </c>
      <c r="M84" s="27">
        <v>19</v>
      </c>
      <c r="N84" s="27">
        <v>14</v>
      </c>
      <c r="P84" s="36"/>
      <c r="Q84" s="36"/>
    </row>
    <row r="85" spans="1:17" ht="15" x14ac:dyDescent="0.25">
      <c r="A85" s="12" t="s">
        <v>73</v>
      </c>
      <c r="B85" s="7"/>
      <c r="C85" s="7">
        <v>35</v>
      </c>
      <c r="D85" s="7">
        <v>69</v>
      </c>
      <c r="E85" s="7">
        <v>64</v>
      </c>
      <c r="F85" s="7">
        <v>70</v>
      </c>
      <c r="G85" s="7">
        <v>69</v>
      </c>
      <c r="H85" s="7">
        <v>85</v>
      </c>
      <c r="I85" s="7">
        <v>96</v>
      </c>
      <c r="J85" s="7">
        <v>108</v>
      </c>
      <c r="K85" s="7">
        <v>79</v>
      </c>
      <c r="L85" s="7">
        <v>75</v>
      </c>
      <c r="M85" s="27">
        <v>58</v>
      </c>
      <c r="N85" s="27">
        <v>64</v>
      </c>
      <c r="P85" s="36"/>
      <c r="Q85" s="36"/>
    </row>
    <row r="86" spans="1:17" ht="15" x14ac:dyDescent="0.25">
      <c r="A86" s="12" t="s">
        <v>75</v>
      </c>
      <c r="B86" s="7"/>
      <c r="C86" s="7">
        <v>23</v>
      </c>
      <c r="D86" s="7">
        <v>37</v>
      </c>
      <c r="E86" s="7">
        <v>35</v>
      </c>
      <c r="F86" s="7">
        <v>26</v>
      </c>
      <c r="G86" s="7">
        <v>24</v>
      </c>
      <c r="H86" s="7">
        <v>43</v>
      </c>
      <c r="I86" s="7">
        <v>51</v>
      </c>
      <c r="J86" s="7">
        <v>47</v>
      </c>
      <c r="K86" s="7">
        <v>27</v>
      </c>
      <c r="L86" s="7">
        <v>42</v>
      </c>
      <c r="M86" s="27">
        <v>26</v>
      </c>
      <c r="N86" s="27">
        <v>37</v>
      </c>
      <c r="P86" s="36"/>
      <c r="Q86" s="36"/>
    </row>
    <row r="87" spans="1:17" ht="15" x14ac:dyDescent="0.25">
      <c r="A87" s="12" t="s">
        <v>78</v>
      </c>
      <c r="B87" s="7">
        <v>14</v>
      </c>
      <c r="C87" s="7">
        <v>15</v>
      </c>
      <c r="D87" s="7">
        <v>9</v>
      </c>
      <c r="E87" s="7">
        <v>11</v>
      </c>
      <c r="F87" s="7">
        <v>10</v>
      </c>
      <c r="G87" s="7">
        <v>18</v>
      </c>
      <c r="H87" s="7">
        <v>9</v>
      </c>
      <c r="I87" s="7">
        <v>17</v>
      </c>
      <c r="J87" s="7">
        <v>16</v>
      </c>
      <c r="K87" s="7">
        <v>12</v>
      </c>
      <c r="L87" s="7">
        <v>5</v>
      </c>
      <c r="M87" s="27">
        <v>9</v>
      </c>
      <c r="N87" s="27">
        <v>15</v>
      </c>
      <c r="P87" s="36"/>
      <c r="Q87" s="36"/>
    </row>
    <row r="88" spans="1:17" ht="15" x14ac:dyDescent="0.25">
      <c r="A88" s="12" t="s">
        <v>81</v>
      </c>
      <c r="B88" s="7"/>
      <c r="C88" s="7">
        <v>6</v>
      </c>
      <c r="D88" s="7">
        <v>30</v>
      </c>
      <c r="E88" s="7">
        <v>15</v>
      </c>
      <c r="F88" s="7">
        <v>24</v>
      </c>
      <c r="G88" s="7">
        <v>28</v>
      </c>
      <c r="H88" s="7">
        <v>24</v>
      </c>
      <c r="I88" s="7">
        <v>27</v>
      </c>
      <c r="J88" s="7">
        <v>35</v>
      </c>
      <c r="K88" s="7">
        <v>15</v>
      </c>
      <c r="L88" s="7">
        <v>24</v>
      </c>
      <c r="M88" s="27">
        <v>26</v>
      </c>
      <c r="N88" s="27">
        <v>23</v>
      </c>
      <c r="P88" s="36"/>
      <c r="Q88" s="36"/>
    </row>
    <row r="89" spans="1:17" ht="15" x14ac:dyDescent="0.25">
      <c r="A89" s="12" t="s">
        <v>80</v>
      </c>
      <c r="B89" s="7">
        <v>54</v>
      </c>
      <c r="C89" s="7">
        <v>44</v>
      </c>
      <c r="D89" s="7">
        <v>50</v>
      </c>
      <c r="E89" s="7">
        <v>38</v>
      </c>
      <c r="F89" s="7">
        <v>43</v>
      </c>
      <c r="G89" s="7">
        <v>46</v>
      </c>
      <c r="H89" s="7">
        <v>45</v>
      </c>
      <c r="I89" s="7">
        <v>64</v>
      </c>
      <c r="J89" s="7">
        <v>54</v>
      </c>
      <c r="K89" s="7">
        <v>50</v>
      </c>
      <c r="L89" s="7">
        <v>56</v>
      </c>
      <c r="M89" s="27">
        <v>42</v>
      </c>
      <c r="N89" s="27">
        <v>56</v>
      </c>
      <c r="P89" s="36"/>
      <c r="Q89" s="36"/>
    </row>
    <row r="90" spans="1:17" ht="15" x14ac:dyDescent="0.25">
      <c r="A90" s="12" t="s">
        <v>84</v>
      </c>
      <c r="B90" s="7">
        <v>1</v>
      </c>
      <c r="C90" s="7">
        <v>8</v>
      </c>
      <c r="D90" s="7">
        <v>5</v>
      </c>
      <c r="E90" s="7">
        <v>1</v>
      </c>
      <c r="F90" s="7">
        <v>2</v>
      </c>
      <c r="G90" s="7"/>
      <c r="H90" s="7"/>
      <c r="I90" s="7"/>
      <c r="J90" s="7"/>
      <c r="K90" s="7"/>
      <c r="L90" s="7"/>
      <c r="M90" s="27"/>
      <c r="N90" s="27"/>
      <c r="P90" s="36"/>
      <c r="Q90" s="36"/>
    </row>
    <row r="91" spans="1:17" ht="15" x14ac:dyDescent="0.25">
      <c r="A91" s="12" t="s">
        <v>83</v>
      </c>
      <c r="B91" s="7">
        <v>6</v>
      </c>
      <c r="C91" s="7">
        <v>12</v>
      </c>
      <c r="D91" s="7">
        <v>2</v>
      </c>
      <c r="E91" s="7"/>
      <c r="F91" s="7">
        <v>1</v>
      </c>
      <c r="G91" s="7"/>
      <c r="H91" s="7"/>
      <c r="I91" s="7"/>
      <c r="J91" s="7"/>
      <c r="K91" s="7"/>
      <c r="L91" s="7"/>
      <c r="M91" s="27"/>
      <c r="N91" s="27"/>
      <c r="P91" s="36"/>
      <c r="Q91" s="36"/>
    </row>
    <row r="92" spans="1:17" ht="15" x14ac:dyDescent="0.25">
      <c r="A92" s="12" t="s">
        <v>89</v>
      </c>
      <c r="B92" s="7">
        <v>29</v>
      </c>
      <c r="C92" s="7">
        <v>34</v>
      </c>
      <c r="D92" s="7">
        <v>8</v>
      </c>
      <c r="E92" s="7">
        <v>2</v>
      </c>
      <c r="F92" s="7">
        <v>1</v>
      </c>
      <c r="G92" s="7"/>
      <c r="H92" s="7"/>
      <c r="I92" s="7"/>
      <c r="J92" s="7"/>
      <c r="K92" s="7"/>
      <c r="L92" s="7"/>
      <c r="M92" s="27"/>
      <c r="N92" s="27"/>
      <c r="P92" s="36"/>
      <c r="Q92" s="36"/>
    </row>
    <row r="93" spans="1:17" ht="15" x14ac:dyDescent="0.25">
      <c r="A93" s="12" t="s">
        <v>82</v>
      </c>
      <c r="B93" s="7">
        <v>53</v>
      </c>
      <c r="C93" s="7">
        <v>88</v>
      </c>
      <c r="D93" s="7">
        <v>12</v>
      </c>
      <c r="E93" s="7">
        <v>5</v>
      </c>
      <c r="F93" s="7">
        <v>3</v>
      </c>
      <c r="G93" s="7"/>
      <c r="H93" s="7"/>
      <c r="I93" s="7"/>
      <c r="J93" s="7"/>
      <c r="K93" s="7"/>
      <c r="L93" s="7"/>
      <c r="M93" s="27"/>
      <c r="N93" s="27"/>
      <c r="P93" s="36"/>
      <c r="Q93" s="36"/>
    </row>
    <row r="94" spans="1:17" ht="15" x14ac:dyDescent="0.25">
      <c r="A94" s="12" t="s">
        <v>88</v>
      </c>
      <c r="B94" s="7">
        <v>3</v>
      </c>
      <c r="C94" s="7"/>
      <c r="D94" s="7"/>
      <c r="E94" s="7"/>
      <c r="F94" s="7"/>
      <c r="G94" s="7"/>
      <c r="H94" s="7"/>
      <c r="I94" s="7"/>
      <c r="J94" s="7"/>
      <c r="K94" s="7"/>
      <c r="L94" s="7"/>
      <c r="M94" s="27"/>
      <c r="N94" s="27"/>
      <c r="P94" s="36"/>
      <c r="Q94" s="36"/>
    </row>
    <row r="95" spans="1:17" ht="15" x14ac:dyDescent="0.25">
      <c r="A95" s="12" t="s">
        <v>85</v>
      </c>
      <c r="B95" s="7">
        <v>23</v>
      </c>
      <c r="C95" s="7">
        <v>19</v>
      </c>
      <c r="D95" s="7">
        <v>5</v>
      </c>
      <c r="E95" s="7"/>
      <c r="F95" s="7">
        <v>1</v>
      </c>
      <c r="G95" s="7"/>
      <c r="H95" s="7"/>
      <c r="I95" s="7"/>
      <c r="J95" s="7"/>
      <c r="K95" s="7"/>
      <c r="L95" s="7"/>
      <c r="M95" s="27"/>
      <c r="N95" s="27"/>
      <c r="P95" s="36"/>
      <c r="Q95" s="36"/>
    </row>
    <row r="96" spans="1:17" ht="15" x14ac:dyDescent="0.25">
      <c r="A96" s="12" t="s">
        <v>86</v>
      </c>
      <c r="B96" s="7">
        <v>81</v>
      </c>
      <c r="C96" s="7">
        <v>103</v>
      </c>
      <c r="D96" s="7">
        <v>31</v>
      </c>
      <c r="E96" s="7">
        <v>4</v>
      </c>
      <c r="F96" s="7">
        <v>5</v>
      </c>
      <c r="G96" s="7"/>
      <c r="H96" s="7"/>
      <c r="I96" s="7"/>
      <c r="J96" s="7"/>
      <c r="K96" s="7"/>
      <c r="L96" s="7"/>
      <c r="M96" s="27"/>
      <c r="N96" s="27"/>
      <c r="P96" s="36"/>
      <c r="Q96" s="36"/>
    </row>
    <row r="97" spans="1:17" ht="15" x14ac:dyDescent="0.25">
      <c r="A97" s="12" t="s">
        <v>87</v>
      </c>
      <c r="B97" s="7">
        <v>47</v>
      </c>
      <c r="C97" s="7">
        <v>55</v>
      </c>
      <c r="D97" s="7">
        <v>13</v>
      </c>
      <c r="E97" s="7">
        <v>7</v>
      </c>
      <c r="F97" s="7">
        <v>1</v>
      </c>
      <c r="G97" s="7"/>
      <c r="H97" s="7"/>
      <c r="I97" s="7"/>
      <c r="J97" s="7"/>
      <c r="K97" s="7"/>
      <c r="L97" s="7"/>
      <c r="M97" s="27"/>
      <c r="N97" s="27"/>
      <c r="P97" s="36"/>
      <c r="Q97" s="36"/>
    </row>
    <row r="98" spans="1:17" s="4" customFormat="1" ht="15" x14ac:dyDescent="0.25">
      <c r="A98" s="32" t="s">
        <v>4</v>
      </c>
      <c r="B98" s="33">
        <v>213</v>
      </c>
      <c r="C98" s="33">
        <v>259</v>
      </c>
      <c r="D98" s="33">
        <v>241</v>
      </c>
      <c r="E98" s="33">
        <f>SUM(E99:E100)</f>
        <v>294</v>
      </c>
      <c r="F98" s="33">
        <f>SUM(F99:F100)</f>
        <v>248</v>
      </c>
      <c r="G98" s="33">
        <f>SUM(G99:G100)</f>
        <v>276</v>
      </c>
      <c r="H98" s="33">
        <f>SUM(H99:H100)</f>
        <v>232</v>
      </c>
      <c r="I98" s="33">
        <v>203</v>
      </c>
      <c r="J98" s="33">
        <v>233</v>
      </c>
      <c r="K98" s="33">
        <f>SUM(K99:K100)</f>
        <v>196</v>
      </c>
      <c r="L98" s="33">
        <v>213</v>
      </c>
      <c r="M98" s="33">
        <v>226</v>
      </c>
      <c r="N98" s="33">
        <v>208</v>
      </c>
      <c r="O98" s="16"/>
      <c r="P98" s="37"/>
      <c r="Q98" s="37"/>
    </row>
    <row r="99" spans="1:17" ht="15" x14ac:dyDescent="0.25">
      <c r="A99" s="12" t="s">
        <v>34</v>
      </c>
      <c r="B99" s="7"/>
      <c r="C99" s="7"/>
      <c r="D99" s="7">
        <v>228</v>
      </c>
      <c r="E99" s="7">
        <v>292</v>
      </c>
      <c r="F99" s="7">
        <v>248</v>
      </c>
      <c r="G99" s="7">
        <v>276</v>
      </c>
      <c r="H99" s="7">
        <v>232</v>
      </c>
      <c r="I99" s="7">
        <v>203</v>
      </c>
      <c r="J99" s="7">
        <v>233</v>
      </c>
      <c r="K99" s="7">
        <v>196</v>
      </c>
      <c r="L99" s="7">
        <v>213</v>
      </c>
      <c r="M99" s="27">
        <v>226</v>
      </c>
      <c r="N99" s="27">
        <v>208</v>
      </c>
      <c r="P99" s="36"/>
      <c r="Q99" s="36"/>
    </row>
    <row r="100" spans="1:17" ht="15" x14ac:dyDescent="0.25">
      <c r="A100" s="12" t="s">
        <v>90</v>
      </c>
      <c r="B100" s="7">
        <v>213</v>
      </c>
      <c r="C100" s="7">
        <v>259</v>
      </c>
      <c r="D100" s="7">
        <v>13</v>
      </c>
      <c r="E100" s="7">
        <v>2</v>
      </c>
      <c r="F100" s="7"/>
      <c r="G100" s="7"/>
      <c r="H100" s="7"/>
      <c r="I100" s="7"/>
      <c r="J100" s="7"/>
      <c r="K100" s="7"/>
      <c r="L100" s="7"/>
      <c r="M100" s="27"/>
      <c r="N100" s="27"/>
      <c r="P100" s="36"/>
      <c r="Q100" s="36"/>
    </row>
    <row r="101" spans="1:17" s="4" customFormat="1" ht="15" x14ac:dyDescent="0.25">
      <c r="A101" s="32" t="s">
        <v>6</v>
      </c>
      <c r="B101" s="33">
        <v>178</v>
      </c>
      <c r="C101" s="33">
        <v>205</v>
      </c>
      <c r="D101" s="33">
        <v>205</v>
      </c>
      <c r="E101" s="33">
        <f>SUM(E102:E105)</f>
        <v>166</v>
      </c>
      <c r="F101" s="33">
        <f>SUM(F102:F105)</f>
        <v>154</v>
      </c>
      <c r="G101" s="33">
        <f>SUM(G102:G105)</f>
        <v>174</v>
      </c>
      <c r="H101" s="33">
        <f>SUM(H102:H105)</f>
        <v>185</v>
      </c>
      <c r="I101" s="33">
        <f>SUM(I102:I105)</f>
        <v>179</v>
      </c>
      <c r="J101" s="33">
        <f>SUM(J102:J103)</f>
        <v>199</v>
      </c>
      <c r="K101" s="33">
        <f>SUM(K102:K103)</f>
        <v>179</v>
      </c>
      <c r="L101" s="33">
        <f>SUM(L102:L105)</f>
        <v>166</v>
      </c>
      <c r="M101" s="34">
        <f>SUM(M102:M103)</f>
        <v>171</v>
      </c>
      <c r="N101" s="34">
        <f>SUM(N102:N103)</f>
        <v>177</v>
      </c>
      <c r="O101" s="16"/>
      <c r="P101" s="36"/>
      <c r="Q101" s="36"/>
    </row>
    <row r="102" spans="1:17" ht="15" x14ac:dyDescent="0.25">
      <c r="A102" s="12" t="s">
        <v>101</v>
      </c>
      <c r="B102" s="7">
        <v>21</v>
      </c>
      <c r="C102" s="7">
        <v>25</v>
      </c>
      <c r="D102" s="7">
        <v>43</v>
      </c>
      <c r="E102" s="7">
        <v>36</v>
      </c>
      <c r="F102" s="7">
        <v>39</v>
      </c>
      <c r="G102" s="7">
        <v>43</v>
      </c>
      <c r="H102" s="7">
        <v>37</v>
      </c>
      <c r="I102" s="7">
        <v>43</v>
      </c>
      <c r="J102" s="7">
        <v>61</v>
      </c>
      <c r="K102" s="7">
        <v>54</v>
      </c>
      <c r="L102" s="7">
        <v>42</v>
      </c>
      <c r="M102" s="27">
        <v>46</v>
      </c>
      <c r="N102" s="27">
        <v>49</v>
      </c>
      <c r="P102" s="36"/>
      <c r="Q102" s="36"/>
    </row>
    <row r="103" spans="1:17" ht="15" x14ac:dyDescent="0.25">
      <c r="A103" s="12" t="s">
        <v>100</v>
      </c>
      <c r="B103" s="7"/>
      <c r="C103" s="7"/>
      <c r="D103" s="7">
        <v>86</v>
      </c>
      <c r="E103" s="7">
        <v>113</v>
      </c>
      <c r="F103" s="7">
        <v>111</v>
      </c>
      <c r="G103" s="7">
        <v>131</v>
      </c>
      <c r="H103" s="7">
        <v>148</v>
      </c>
      <c r="I103" s="7">
        <v>136</v>
      </c>
      <c r="J103" s="7">
        <v>138</v>
      </c>
      <c r="K103" s="7">
        <v>125</v>
      </c>
      <c r="L103" s="7">
        <v>124</v>
      </c>
      <c r="M103" s="27">
        <v>125</v>
      </c>
      <c r="N103" s="27">
        <v>128</v>
      </c>
      <c r="P103" s="36"/>
      <c r="Q103" s="36"/>
    </row>
    <row r="104" spans="1:17" ht="15" x14ac:dyDescent="0.25">
      <c r="A104" s="12" t="s">
        <v>103</v>
      </c>
      <c r="B104" s="7">
        <v>27</v>
      </c>
      <c r="C104" s="7">
        <v>19</v>
      </c>
      <c r="D104" s="7">
        <v>7</v>
      </c>
      <c r="E104" s="7">
        <v>2</v>
      </c>
      <c r="F104" s="7"/>
      <c r="G104" s="7"/>
      <c r="H104" s="7"/>
      <c r="I104" s="7"/>
      <c r="J104" s="7"/>
      <c r="K104" s="7"/>
      <c r="L104" s="7"/>
      <c r="M104" s="27"/>
      <c r="N104" s="27"/>
      <c r="P104" s="36"/>
      <c r="Q104" s="36"/>
    </row>
    <row r="105" spans="1:17" ht="15" x14ac:dyDescent="0.25">
      <c r="A105" s="12" t="s">
        <v>102</v>
      </c>
      <c r="B105" s="7">
        <v>130</v>
      </c>
      <c r="C105" s="7">
        <v>161</v>
      </c>
      <c r="D105" s="7">
        <v>69</v>
      </c>
      <c r="E105" s="7">
        <v>15</v>
      </c>
      <c r="F105" s="7">
        <v>4</v>
      </c>
      <c r="G105" s="7"/>
      <c r="H105" s="7"/>
      <c r="I105" s="7"/>
      <c r="J105" s="7"/>
      <c r="K105" s="7"/>
      <c r="L105" s="7"/>
      <c r="M105" s="27"/>
      <c r="N105" s="27"/>
      <c r="P105" s="36"/>
      <c r="Q105" s="36"/>
    </row>
    <row r="106" spans="1:17" s="4" customFormat="1" x14ac:dyDescent="0.2">
      <c r="A106" s="32" t="s">
        <v>122</v>
      </c>
      <c r="B106" s="33"/>
      <c r="C106" s="33">
        <v>58</v>
      </c>
      <c r="D106" s="33">
        <v>114</v>
      </c>
      <c r="E106" s="33">
        <v>108</v>
      </c>
      <c r="F106" s="33">
        <v>182</v>
      </c>
      <c r="G106" s="33">
        <f>SUM(G107)</f>
        <v>140</v>
      </c>
      <c r="H106" s="33">
        <f>SUM(H107)</f>
        <v>178</v>
      </c>
      <c r="I106" s="33">
        <v>195</v>
      </c>
      <c r="J106" s="33">
        <v>180</v>
      </c>
      <c r="K106" s="33">
        <f>SUM(K107)</f>
        <v>208</v>
      </c>
      <c r="L106" s="33">
        <v>169</v>
      </c>
      <c r="M106" s="34">
        <v>211</v>
      </c>
      <c r="N106" s="34">
        <v>222</v>
      </c>
      <c r="O106" s="16"/>
      <c r="P106" s="38"/>
      <c r="Q106" s="38"/>
    </row>
    <row r="107" spans="1:17" ht="15" x14ac:dyDescent="0.25">
      <c r="A107" s="12" t="s">
        <v>56</v>
      </c>
      <c r="B107" s="7"/>
      <c r="C107" s="7">
        <v>58</v>
      </c>
      <c r="D107" s="7">
        <v>114</v>
      </c>
      <c r="E107" s="7">
        <v>108</v>
      </c>
      <c r="F107" s="7">
        <v>182</v>
      </c>
      <c r="G107" s="7">
        <v>140</v>
      </c>
      <c r="H107" s="7">
        <v>178</v>
      </c>
      <c r="I107" s="7">
        <v>195</v>
      </c>
      <c r="J107" s="7">
        <v>180</v>
      </c>
      <c r="K107" s="7">
        <v>208</v>
      </c>
      <c r="L107" s="7">
        <v>169</v>
      </c>
      <c r="M107" s="27">
        <v>211</v>
      </c>
      <c r="N107" s="27">
        <v>222</v>
      </c>
      <c r="P107" s="36"/>
      <c r="Q107" s="36"/>
    </row>
    <row r="108" spans="1:17" s="4" customFormat="1" x14ac:dyDescent="0.2">
      <c r="A108" s="32" t="s">
        <v>124</v>
      </c>
      <c r="B108" s="33">
        <v>54</v>
      </c>
      <c r="C108" s="33">
        <v>77</v>
      </c>
      <c r="D108" s="33">
        <v>55</v>
      </c>
      <c r="E108" s="33">
        <v>42</v>
      </c>
      <c r="F108" s="33">
        <f>SUM(F109:F110)</f>
        <v>29</v>
      </c>
      <c r="G108" s="33">
        <f>SUM(G109:G110)</f>
        <v>37</v>
      </c>
      <c r="H108" s="33">
        <f>SUM(H109:H110)</f>
        <v>34</v>
      </c>
      <c r="I108" s="33">
        <v>29</v>
      </c>
      <c r="J108" s="33">
        <v>39</v>
      </c>
      <c r="K108" s="33">
        <f>SUM(K109:K110)</f>
        <v>42</v>
      </c>
      <c r="L108" s="33">
        <v>49</v>
      </c>
      <c r="M108" s="33">
        <v>41</v>
      </c>
      <c r="N108" s="33">
        <v>33</v>
      </c>
      <c r="O108" s="14"/>
      <c r="P108" s="38"/>
      <c r="Q108" s="38"/>
    </row>
    <row r="109" spans="1:17" ht="15" x14ac:dyDescent="0.25">
      <c r="A109" s="12" t="s">
        <v>117</v>
      </c>
      <c r="B109" s="7">
        <v>54</v>
      </c>
      <c r="C109" s="7">
        <v>24</v>
      </c>
      <c r="D109" s="7">
        <v>7</v>
      </c>
      <c r="E109" s="7">
        <v>1</v>
      </c>
      <c r="F109" s="7">
        <v>1</v>
      </c>
      <c r="G109" s="7">
        <v>0</v>
      </c>
      <c r="H109" s="7"/>
      <c r="I109" s="7"/>
      <c r="J109" s="7"/>
      <c r="K109" s="7"/>
      <c r="L109" s="7"/>
      <c r="M109" s="27"/>
      <c r="N109" s="27"/>
      <c r="P109" s="36"/>
      <c r="Q109" s="36"/>
    </row>
    <row r="110" spans="1:17" ht="15" x14ac:dyDescent="0.25">
      <c r="A110" s="12" t="s">
        <v>118</v>
      </c>
      <c r="B110" s="7"/>
      <c r="C110" s="7">
        <v>53</v>
      </c>
      <c r="D110" s="7">
        <v>48</v>
      </c>
      <c r="E110" s="7">
        <v>41</v>
      </c>
      <c r="F110" s="7">
        <v>28</v>
      </c>
      <c r="G110" s="7">
        <v>37</v>
      </c>
      <c r="H110" s="7">
        <v>34</v>
      </c>
      <c r="I110" s="7">
        <v>29</v>
      </c>
      <c r="J110" s="7">
        <v>39</v>
      </c>
      <c r="K110" s="7">
        <v>42</v>
      </c>
      <c r="L110" s="7">
        <v>49</v>
      </c>
      <c r="M110" s="27">
        <v>41</v>
      </c>
      <c r="N110" s="27">
        <v>33</v>
      </c>
      <c r="P110" s="36"/>
      <c r="Q110" s="36"/>
    </row>
    <row r="111" spans="1:17" s="4" customFormat="1" x14ac:dyDescent="0.2">
      <c r="A111" s="32" t="s">
        <v>125</v>
      </c>
      <c r="B111" s="33">
        <v>306</v>
      </c>
      <c r="C111" s="33">
        <v>358</v>
      </c>
      <c r="D111" s="33">
        <v>288</v>
      </c>
      <c r="E111" s="33">
        <f>SUM(E112:E118)</f>
        <v>74</v>
      </c>
      <c r="F111" s="33">
        <f>SUM(F112:F118)</f>
        <v>56</v>
      </c>
      <c r="G111" s="33">
        <f>SUM(G112:G118)</f>
        <v>63</v>
      </c>
      <c r="H111" s="33">
        <f>SUM(H112:H118)</f>
        <v>68</v>
      </c>
      <c r="I111" s="33">
        <f>SUM(I112:I123)</f>
        <v>56</v>
      </c>
      <c r="J111" s="33">
        <f>SUM(J112:J116)</f>
        <v>75</v>
      </c>
      <c r="K111" s="33">
        <f>SUM(K112:K116)</f>
        <v>62</v>
      </c>
      <c r="L111" s="33">
        <f>SUM(L112:L123)</f>
        <v>65</v>
      </c>
      <c r="M111" s="33">
        <f>SUM(M112:M116)</f>
        <v>89</v>
      </c>
      <c r="N111" s="33">
        <f>SUM(N112:N117)</f>
        <v>102</v>
      </c>
      <c r="O111" s="23"/>
      <c r="P111" s="38"/>
      <c r="Q111" s="38"/>
    </row>
    <row r="112" spans="1:17" ht="15" x14ac:dyDescent="0.25">
      <c r="A112" s="12" t="s">
        <v>49</v>
      </c>
      <c r="B112" s="7">
        <v>106</v>
      </c>
      <c r="C112" s="7">
        <v>66</v>
      </c>
      <c r="D112" s="7">
        <v>83</v>
      </c>
      <c r="E112" s="7"/>
      <c r="F112" s="7"/>
      <c r="G112" s="7"/>
      <c r="H112" s="7"/>
      <c r="I112" s="7"/>
      <c r="J112" s="7"/>
      <c r="K112" s="7"/>
      <c r="L112" s="7"/>
      <c r="M112" s="27"/>
      <c r="N112" s="27"/>
      <c r="P112" s="36"/>
      <c r="Q112" s="36"/>
    </row>
    <row r="113" spans="1:17" ht="15" x14ac:dyDescent="0.25">
      <c r="A113" s="12" t="s">
        <v>53</v>
      </c>
      <c r="B113" s="7">
        <v>74</v>
      </c>
      <c r="C113" s="7">
        <v>70</v>
      </c>
      <c r="D113" s="7">
        <v>44</v>
      </c>
      <c r="E113" s="7">
        <v>25</v>
      </c>
      <c r="F113" s="7">
        <v>18</v>
      </c>
      <c r="G113" s="7">
        <v>16</v>
      </c>
      <c r="H113" s="7">
        <v>22</v>
      </c>
      <c r="I113" s="7">
        <v>8</v>
      </c>
      <c r="J113" s="7">
        <v>13</v>
      </c>
      <c r="K113" s="7">
        <v>8</v>
      </c>
      <c r="L113" s="7">
        <v>12</v>
      </c>
      <c r="M113" s="27">
        <v>12</v>
      </c>
      <c r="N113" s="27">
        <v>3</v>
      </c>
      <c r="P113" s="36"/>
      <c r="Q113" s="36"/>
    </row>
    <row r="114" spans="1:17" ht="15" x14ac:dyDescent="0.25">
      <c r="A114" s="12" t="s">
        <v>54</v>
      </c>
      <c r="B114" s="7"/>
      <c r="C114" s="7">
        <v>39</v>
      </c>
      <c r="D114" s="7">
        <v>31</v>
      </c>
      <c r="E114" s="7">
        <v>19</v>
      </c>
      <c r="F114" s="7">
        <v>11</v>
      </c>
      <c r="G114" s="7">
        <v>9</v>
      </c>
      <c r="H114" s="7">
        <v>7</v>
      </c>
      <c r="I114" s="7">
        <v>8</v>
      </c>
      <c r="J114" s="7">
        <v>11</v>
      </c>
      <c r="K114" s="7">
        <v>2</v>
      </c>
      <c r="L114" s="7">
        <v>6</v>
      </c>
      <c r="M114" s="27">
        <v>10</v>
      </c>
      <c r="N114" s="27">
        <v>4</v>
      </c>
      <c r="P114" s="36"/>
      <c r="Q114" s="36"/>
    </row>
    <row r="115" spans="1:17" ht="15" x14ac:dyDescent="0.25">
      <c r="A115" s="12" t="s">
        <v>56</v>
      </c>
      <c r="B115" s="7"/>
      <c r="C115" s="7">
        <v>20</v>
      </c>
      <c r="D115" s="7">
        <v>8</v>
      </c>
      <c r="E115" s="7">
        <v>12</v>
      </c>
      <c r="F115" s="7">
        <v>12</v>
      </c>
      <c r="G115" s="7">
        <v>20</v>
      </c>
      <c r="H115" s="7">
        <v>17</v>
      </c>
      <c r="I115" s="7">
        <v>11</v>
      </c>
      <c r="J115" s="7">
        <v>16</v>
      </c>
      <c r="K115" s="7">
        <v>25</v>
      </c>
      <c r="L115" s="7">
        <v>16</v>
      </c>
      <c r="M115" s="27">
        <v>23</v>
      </c>
      <c r="N115" s="27">
        <v>27</v>
      </c>
      <c r="P115" s="36"/>
      <c r="Q115" s="36"/>
    </row>
    <row r="116" spans="1:17" ht="15" x14ac:dyDescent="0.25">
      <c r="A116" s="12" t="s">
        <v>55</v>
      </c>
      <c r="B116" s="7"/>
      <c r="C116" s="7">
        <v>12</v>
      </c>
      <c r="D116" s="7">
        <v>14</v>
      </c>
      <c r="E116" s="7">
        <v>18</v>
      </c>
      <c r="F116" s="7">
        <v>15</v>
      </c>
      <c r="G116" s="7">
        <v>18</v>
      </c>
      <c r="H116" s="7">
        <v>22</v>
      </c>
      <c r="I116" s="7">
        <v>29</v>
      </c>
      <c r="J116" s="7">
        <v>35</v>
      </c>
      <c r="K116" s="7">
        <v>27</v>
      </c>
      <c r="L116" s="7">
        <v>31</v>
      </c>
      <c r="M116" s="27">
        <v>44</v>
      </c>
      <c r="N116" s="27">
        <v>48</v>
      </c>
      <c r="P116" s="36"/>
      <c r="Q116" s="36"/>
    </row>
    <row r="117" spans="1:17" ht="15" x14ac:dyDescent="0.25">
      <c r="A117" s="12" t="s">
        <v>155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27"/>
      <c r="N117" s="27">
        <v>20</v>
      </c>
      <c r="P117" s="36"/>
      <c r="Q117" s="36"/>
    </row>
    <row r="118" spans="1:17" ht="24" x14ac:dyDescent="0.25">
      <c r="A118" s="12" t="s">
        <v>47</v>
      </c>
      <c r="B118" s="7">
        <v>11</v>
      </c>
      <c r="C118" s="7">
        <v>11</v>
      </c>
      <c r="D118" s="7">
        <v>3</v>
      </c>
      <c r="E118" s="7"/>
      <c r="F118" s="7"/>
      <c r="G118" s="7"/>
      <c r="H118" s="7"/>
      <c r="I118" s="7"/>
      <c r="J118" s="7"/>
      <c r="K118" s="7"/>
      <c r="L118" s="7"/>
      <c r="M118" s="27"/>
      <c r="N118" s="27"/>
      <c r="P118" s="36"/>
      <c r="Q118" s="36"/>
    </row>
    <row r="119" spans="1:17" ht="24" x14ac:dyDescent="0.25">
      <c r="A119" s="12" t="s">
        <v>46</v>
      </c>
      <c r="B119" s="7">
        <v>6</v>
      </c>
      <c r="C119" s="7">
        <v>4</v>
      </c>
      <c r="D119" s="7">
        <v>6</v>
      </c>
      <c r="E119" s="7"/>
      <c r="F119" s="7"/>
      <c r="G119" s="7"/>
      <c r="H119" s="7"/>
      <c r="I119" s="7"/>
      <c r="J119" s="7"/>
      <c r="K119" s="7"/>
      <c r="L119" s="7"/>
      <c r="M119" s="27"/>
      <c r="N119" s="27"/>
      <c r="P119" s="36"/>
      <c r="Q119" s="36"/>
    </row>
    <row r="120" spans="1:17" ht="24" x14ac:dyDescent="0.25">
      <c r="A120" s="12" t="s">
        <v>52</v>
      </c>
      <c r="B120" s="7">
        <v>49</v>
      </c>
      <c r="C120" s="7">
        <v>37</v>
      </c>
      <c r="D120" s="7">
        <v>29</v>
      </c>
      <c r="E120" s="7"/>
      <c r="F120" s="7"/>
      <c r="G120" s="7"/>
      <c r="H120" s="7"/>
      <c r="I120" s="7"/>
      <c r="J120" s="7"/>
      <c r="K120" s="7"/>
      <c r="L120" s="7"/>
      <c r="M120" s="27"/>
      <c r="N120" s="27"/>
      <c r="P120" s="36"/>
      <c r="Q120" s="36"/>
    </row>
    <row r="121" spans="1:17" ht="15" x14ac:dyDescent="0.25">
      <c r="A121" s="12" t="s">
        <v>50</v>
      </c>
      <c r="B121" s="7">
        <v>37</v>
      </c>
      <c r="C121" s="7">
        <v>68</v>
      </c>
      <c r="D121" s="7">
        <v>44</v>
      </c>
      <c r="E121" s="7"/>
      <c r="F121" s="7"/>
      <c r="G121" s="7"/>
      <c r="H121" s="7"/>
      <c r="I121" s="7"/>
      <c r="J121" s="7"/>
      <c r="K121" s="7"/>
      <c r="L121" s="7"/>
      <c r="M121" s="27"/>
      <c r="N121" s="27"/>
      <c r="P121" s="36"/>
      <c r="Q121" s="36"/>
    </row>
    <row r="122" spans="1:17" ht="15" customHeight="1" x14ac:dyDescent="0.25">
      <c r="A122" s="12" t="s">
        <v>48</v>
      </c>
      <c r="B122" s="7">
        <v>13</v>
      </c>
      <c r="C122" s="7">
        <v>23</v>
      </c>
      <c r="D122" s="7">
        <v>18</v>
      </c>
      <c r="E122" s="7"/>
      <c r="F122" s="7"/>
      <c r="G122" s="7"/>
      <c r="H122" s="7"/>
      <c r="I122" s="7"/>
      <c r="J122" s="7"/>
      <c r="K122" s="7"/>
      <c r="L122" s="7"/>
      <c r="M122" s="27"/>
      <c r="N122" s="27"/>
      <c r="P122" s="36"/>
      <c r="Q122" s="36"/>
    </row>
    <row r="123" spans="1:17" ht="15" x14ac:dyDescent="0.25">
      <c r="A123" s="12" t="s">
        <v>51</v>
      </c>
      <c r="B123" s="7">
        <v>10</v>
      </c>
      <c r="C123" s="7">
        <v>8</v>
      </c>
      <c r="D123" s="7">
        <v>8</v>
      </c>
      <c r="E123" s="7"/>
      <c r="F123" s="7"/>
      <c r="G123" s="7"/>
      <c r="H123" s="7"/>
      <c r="I123" s="7"/>
      <c r="J123" s="7"/>
      <c r="K123" s="7"/>
      <c r="L123" s="7"/>
      <c r="M123" s="27"/>
      <c r="N123" s="27"/>
      <c r="P123" s="36"/>
      <c r="Q123" s="36"/>
    </row>
    <row r="124" spans="1:17" s="4" customFormat="1" x14ac:dyDescent="0.2">
      <c r="A124" s="19" t="s">
        <v>135</v>
      </c>
      <c r="B124" s="20">
        <v>446</v>
      </c>
      <c r="C124" s="20">
        <v>475</v>
      </c>
      <c r="D124" s="20">
        <v>521</v>
      </c>
      <c r="E124" s="20">
        <f>E125+E131+E138+E145+E151</f>
        <v>347</v>
      </c>
      <c r="F124" s="20">
        <f>F125+F131+F138+F145+F151</f>
        <v>305</v>
      </c>
      <c r="G124" s="20">
        <f>G125+G131+G138+G151+G145</f>
        <v>441</v>
      </c>
      <c r="H124" s="20">
        <f>H125+H131+H138+H151+H145</f>
        <v>488</v>
      </c>
      <c r="I124" s="20">
        <f t="shared" ref="I124:N124" si="0">SUM(I125,I131,I138,I145,I151)</f>
        <v>521</v>
      </c>
      <c r="J124" s="20">
        <f t="shared" si="0"/>
        <v>530</v>
      </c>
      <c r="K124" s="20">
        <f t="shared" si="0"/>
        <v>470</v>
      </c>
      <c r="L124" s="20">
        <f t="shared" si="0"/>
        <v>470</v>
      </c>
      <c r="M124" s="26">
        <f t="shared" si="0"/>
        <v>471</v>
      </c>
      <c r="N124" s="26">
        <f t="shared" si="0"/>
        <v>493</v>
      </c>
      <c r="O124" s="16"/>
      <c r="P124" s="38"/>
      <c r="Q124" s="38"/>
    </row>
    <row r="125" spans="1:17" s="4" customFormat="1" x14ac:dyDescent="0.2">
      <c r="A125" s="32" t="s">
        <v>0</v>
      </c>
      <c r="B125" s="33">
        <v>69</v>
      </c>
      <c r="C125" s="33">
        <v>69</v>
      </c>
      <c r="D125" s="33">
        <v>154</v>
      </c>
      <c r="E125" s="33">
        <f>SUM(E126:E128)</f>
        <v>29</v>
      </c>
      <c r="F125" s="33">
        <f>SUM(F126:F128)</f>
        <v>41</v>
      </c>
      <c r="G125" s="33">
        <f>SUM(G126:G128)</f>
        <v>53</v>
      </c>
      <c r="H125" s="33">
        <f>SUM(H126:H128)</f>
        <v>53</v>
      </c>
      <c r="I125" s="33">
        <f>SUM(I126:I127)</f>
        <v>48</v>
      </c>
      <c r="J125" s="33">
        <v>76</v>
      </c>
      <c r="K125" s="33">
        <f>SUM(K126:K130)</f>
        <v>39</v>
      </c>
      <c r="L125" s="33">
        <f>SUM(L126:L130)</f>
        <v>48</v>
      </c>
      <c r="M125" s="33">
        <f>SUM(M126:M127)</f>
        <v>59</v>
      </c>
      <c r="N125" s="33">
        <f>SUM(N126:N127)</f>
        <v>79</v>
      </c>
      <c r="O125" s="14"/>
      <c r="P125" s="38"/>
      <c r="Q125" s="38"/>
    </row>
    <row r="126" spans="1:17" ht="15" x14ac:dyDescent="0.25">
      <c r="A126" s="12" t="s">
        <v>18</v>
      </c>
      <c r="B126" s="7">
        <v>19</v>
      </c>
      <c r="C126" s="7">
        <v>25</v>
      </c>
      <c r="D126" s="7">
        <v>38</v>
      </c>
      <c r="E126" s="7">
        <v>18</v>
      </c>
      <c r="F126" s="7">
        <v>22</v>
      </c>
      <c r="G126" s="7">
        <v>30</v>
      </c>
      <c r="H126" s="7">
        <v>36</v>
      </c>
      <c r="I126" s="7">
        <v>21</v>
      </c>
      <c r="J126" s="7">
        <v>48</v>
      </c>
      <c r="K126" s="7">
        <v>21</v>
      </c>
      <c r="L126" s="7">
        <v>26</v>
      </c>
      <c r="M126" s="27">
        <v>28</v>
      </c>
      <c r="N126" s="27">
        <v>38</v>
      </c>
      <c r="P126" s="36"/>
      <c r="Q126" s="36"/>
    </row>
    <row r="127" spans="1:17" ht="15" customHeight="1" x14ac:dyDescent="0.25">
      <c r="A127" s="12" t="s">
        <v>17</v>
      </c>
      <c r="B127" s="7">
        <v>4</v>
      </c>
      <c r="C127" s="7">
        <v>13</v>
      </c>
      <c r="D127" s="7">
        <v>32</v>
      </c>
      <c r="E127" s="7">
        <v>5</v>
      </c>
      <c r="F127" s="7">
        <v>6</v>
      </c>
      <c r="G127" s="7">
        <v>23</v>
      </c>
      <c r="H127" s="7">
        <v>17</v>
      </c>
      <c r="I127" s="7">
        <v>27</v>
      </c>
      <c r="J127" s="7">
        <v>28</v>
      </c>
      <c r="K127" s="7">
        <v>18</v>
      </c>
      <c r="L127" s="7">
        <v>22</v>
      </c>
      <c r="M127" s="27">
        <v>31</v>
      </c>
      <c r="N127" s="27">
        <v>41</v>
      </c>
      <c r="P127" s="36"/>
      <c r="Q127" s="36"/>
    </row>
    <row r="128" spans="1:17" ht="15" x14ac:dyDescent="0.25">
      <c r="A128" s="12" t="s">
        <v>141</v>
      </c>
      <c r="B128" s="7">
        <v>17</v>
      </c>
      <c r="C128" s="7">
        <v>14</v>
      </c>
      <c r="D128" s="7">
        <v>12</v>
      </c>
      <c r="E128" s="7">
        <v>6</v>
      </c>
      <c r="F128" s="7">
        <v>13</v>
      </c>
      <c r="G128" s="7"/>
      <c r="H128" s="7"/>
      <c r="I128" s="7"/>
      <c r="J128" s="7"/>
      <c r="K128" s="7"/>
      <c r="L128" s="7"/>
      <c r="M128" s="27"/>
      <c r="N128" s="27"/>
      <c r="P128" s="36"/>
      <c r="Q128" s="36"/>
    </row>
    <row r="129" spans="1:17" ht="15" customHeight="1" x14ac:dyDescent="0.25">
      <c r="A129" s="12" t="s">
        <v>119</v>
      </c>
      <c r="B129" s="7">
        <v>22</v>
      </c>
      <c r="C129" s="7">
        <v>11</v>
      </c>
      <c r="D129" s="7">
        <v>57</v>
      </c>
      <c r="E129" s="7"/>
      <c r="F129" s="7"/>
      <c r="G129" s="7"/>
      <c r="H129" s="7"/>
      <c r="I129" s="7"/>
      <c r="J129" s="7"/>
      <c r="K129" s="7"/>
      <c r="L129" s="7"/>
      <c r="M129" s="27"/>
      <c r="N129" s="27"/>
      <c r="P129" s="36"/>
      <c r="Q129" s="36"/>
    </row>
    <row r="130" spans="1:17" ht="24" x14ac:dyDescent="0.2">
      <c r="A130" s="12" t="s">
        <v>16</v>
      </c>
      <c r="B130" s="10">
        <v>7</v>
      </c>
      <c r="C130" s="10">
        <v>6</v>
      </c>
      <c r="D130" s="10">
        <v>15</v>
      </c>
      <c r="E130" s="10"/>
      <c r="F130" s="10"/>
      <c r="G130" s="10"/>
      <c r="H130" s="10"/>
      <c r="I130" s="10"/>
      <c r="J130" s="10"/>
      <c r="K130" s="10"/>
      <c r="L130" s="10"/>
      <c r="M130" s="28"/>
      <c r="N130" s="28"/>
    </row>
    <row r="131" spans="1:17" s="4" customFormat="1" x14ac:dyDescent="0.2">
      <c r="A131" s="32" t="s">
        <v>130</v>
      </c>
      <c r="B131" s="33">
        <v>135</v>
      </c>
      <c r="C131" s="33">
        <v>125</v>
      </c>
      <c r="D131" s="33">
        <v>108</v>
      </c>
      <c r="E131" s="33">
        <f>SUM(E132:E135)</f>
        <v>108</v>
      </c>
      <c r="F131" s="33">
        <f>SUM(F132:F137)</f>
        <v>81</v>
      </c>
      <c r="G131" s="33">
        <f>SUM(G132:G137)</f>
        <v>122</v>
      </c>
      <c r="H131" s="33">
        <f>SUM(H132:H137)</f>
        <v>133</v>
      </c>
      <c r="I131" s="33">
        <f>SUM(I132:I137)</f>
        <v>156</v>
      </c>
      <c r="J131" s="33">
        <f>SUM(J132:J135)</f>
        <v>147</v>
      </c>
      <c r="K131" s="33">
        <f>SUM(K132:K135)</f>
        <v>141</v>
      </c>
      <c r="L131" s="33">
        <f>SUM(L132:L137)</f>
        <v>136</v>
      </c>
      <c r="M131" s="33">
        <f>SUM(M132:M135)</f>
        <v>142</v>
      </c>
      <c r="N131" s="33">
        <f>SUM(N133:N135)</f>
        <v>144</v>
      </c>
      <c r="O131" s="14"/>
      <c r="P131" s="38"/>
      <c r="Q131" s="38"/>
    </row>
    <row r="132" spans="1:17" ht="15" x14ac:dyDescent="0.25">
      <c r="A132" s="12" t="s">
        <v>30</v>
      </c>
      <c r="B132" s="7">
        <v>19</v>
      </c>
      <c r="C132" s="7">
        <v>4</v>
      </c>
      <c r="D132" s="7"/>
      <c r="E132" s="7">
        <v>1</v>
      </c>
      <c r="F132" s="7"/>
      <c r="G132" s="7"/>
      <c r="H132" s="7"/>
      <c r="I132" s="7"/>
      <c r="J132" s="7"/>
      <c r="K132" s="7"/>
      <c r="L132" s="7"/>
      <c r="M132" s="27"/>
      <c r="N132" s="27"/>
      <c r="P132" s="36"/>
      <c r="Q132" s="36"/>
    </row>
    <row r="133" spans="1:17" ht="15" customHeight="1" x14ac:dyDescent="0.25">
      <c r="A133" s="12" t="s">
        <v>33</v>
      </c>
      <c r="B133" s="7">
        <v>29</v>
      </c>
      <c r="C133" s="7">
        <v>47</v>
      </c>
      <c r="D133" s="7">
        <v>40</v>
      </c>
      <c r="E133" s="7">
        <v>39</v>
      </c>
      <c r="F133" s="7">
        <v>29</v>
      </c>
      <c r="G133" s="7">
        <v>52</v>
      </c>
      <c r="H133" s="7">
        <v>62</v>
      </c>
      <c r="I133" s="7">
        <v>68</v>
      </c>
      <c r="J133" s="7">
        <v>60</v>
      </c>
      <c r="K133" s="7">
        <v>57</v>
      </c>
      <c r="L133" s="7">
        <v>54</v>
      </c>
      <c r="M133" s="27">
        <v>55</v>
      </c>
      <c r="N133" s="27">
        <v>62</v>
      </c>
      <c r="P133" s="36"/>
      <c r="Q133" s="36"/>
    </row>
    <row r="134" spans="1:17" ht="15" x14ac:dyDescent="0.25">
      <c r="A134" s="12" t="s">
        <v>32</v>
      </c>
      <c r="B134" s="7">
        <v>11</v>
      </c>
      <c r="C134" s="7">
        <v>25</v>
      </c>
      <c r="D134" s="7">
        <v>37</v>
      </c>
      <c r="E134" s="7">
        <v>41</v>
      </c>
      <c r="F134" s="7">
        <v>23</v>
      </c>
      <c r="G134" s="7">
        <v>34</v>
      </c>
      <c r="H134" s="7">
        <v>44</v>
      </c>
      <c r="I134" s="7">
        <v>58</v>
      </c>
      <c r="J134" s="7">
        <v>54</v>
      </c>
      <c r="K134" s="7">
        <v>48</v>
      </c>
      <c r="L134" s="7">
        <v>53</v>
      </c>
      <c r="M134" s="27">
        <v>55</v>
      </c>
      <c r="N134" s="27">
        <v>50</v>
      </c>
      <c r="P134" s="36"/>
      <c r="Q134" s="36"/>
    </row>
    <row r="135" spans="1:17" ht="15" x14ac:dyDescent="0.25">
      <c r="A135" s="12" t="s">
        <v>31</v>
      </c>
      <c r="B135" s="7"/>
      <c r="C135" s="7"/>
      <c r="D135" s="7">
        <v>27</v>
      </c>
      <c r="E135" s="7">
        <v>27</v>
      </c>
      <c r="F135" s="7">
        <v>27</v>
      </c>
      <c r="G135" s="7">
        <v>36</v>
      </c>
      <c r="H135" s="7">
        <v>27</v>
      </c>
      <c r="I135" s="7">
        <v>30</v>
      </c>
      <c r="J135" s="7">
        <v>33</v>
      </c>
      <c r="K135" s="7">
        <v>36</v>
      </c>
      <c r="L135" s="7">
        <v>29</v>
      </c>
      <c r="M135" s="27">
        <v>32</v>
      </c>
      <c r="N135" s="27">
        <v>32</v>
      </c>
      <c r="P135" s="36"/>
      <c r="Q135" s="36"/>
    </row>
    <row r="136" spans="1:17" ht="15" customHeight="1" x14ac:dyDescent="0.25">
      <c r="A136" s="12" t="s">
        <v>35</v>
      </c>
      <c r="B136" s="7">
        <v>45</v>
      </c>
      <c r="C136" s="7">
        <v>18</v>
      </c>
      <c r="D136" s="7">
        <v>4</v>
      </c>
      <c r="E136" s="7"/>
      <c r="F136" s="7">
        <v>2</v>
      </c>
      <c r="G136" s="7"/>
      <c r="H136" s="7"/>
      <c r="I136" s="7"/>
      <c r="J136" s="7"/>
      <c r="K136" s="7"/>
      <c r="L136" s="7"/>
      <c r="M136" s="27"/>
      <c r="N136" s="27"/>
      <c r="P136" s="36"/>
      <c r="Q136" s="36"/>
    </row>
    <row r="137" spans="1:17" ht="15" x14ac:dyDescent="0.25">
      <c r="A137" s="12" t="s">
        <v>36</v>
      </c>
      <c r="B137" s="7">
        <v>31</v>
      </c>
      <c r="C137" s="7">
        <v>31</v>
      </c>
      <c r="D137" s="7"/>
      <c r="E137" s="7"/>
      <c r="F137" s="7"/>
      <c r="G137" s="7"/>
      <c r="H137" s="7"/>
      <c r="I137" s="7"/>
      <c r="J137" s="7"/>
      <c r="K137" s="7"/>
      <c r="L137" s="7"/>
      <c r="M137" s="27"/>
      <c r="N137" s="27"/>
      <c r="P137" s="36"/>
      <c r="Q137" s="36"/>
    </row>
    <row r="138" spans="1:17" s="4" customFormat="1" x14ac:dyDescent="0.2">
      <c r="A138" s="32" t="s">
        <v>129</v>
      </c>
      <c r="B138" s="33">
        <v>70</v>
      </c>
      <c r="C138" s="33">
        <v>165</v>
      </c>
      <c r="D138" s="33">
        <v>164</v>
      </c>
      <c r="E138" s="33">
        <f>SUM(E139:E140)</f>
        <v>126</v>
      </c>
      <c r="F138" s="33">
        <f>SUM(F139:F140)</f>
        <v>119</v>
      </c>
      <c r="G138" s="33">
        <f>SUM(G139:G140)</f>
        <v>177</v>
      </c>
      <c r="H138" s="33">
        <f>SUM(H139:H140)</f>
        <v>207</v>
      </c>
      <c r="I138" s="33">
        <f>SUM(I139:I144)</f>
        <v>218</v>
      </c>
      <c r="J138" s="33">
        <f>SUM(J139:J140)</f>
        <v>210</v>
      </c>
      <c r="K138" s="33">
        <f>SUM(K139:K140)</f>
        <v>206</v>
      </c>
      <c r="L138" s="33">
        <f>SUM(L139:L144)</f>
        <v>206</v>
      </c>
      <c r="M138" s="33">
        <f>SUM(M139:M140)</f>
        <v>179</v>
      </c>
      <c r="N138" s="33">
        <f>SUM(N139:N140)</f>
        <v>180</v>
      </c>
      <c r="O138" s="14"/>
      <c r="P138" s="38"/>
      <c r="Q138" s="38"/>
    </row>
    <row r="139" spans="1:17" ht="15" x14ac:dyDescent="0.25">
      <c r="A139" s="12" t="s">
        <v>24</v>
      </c>
      <c r="B139" s="7"/>
      <c r="C139" s="7">
        <v>77</v>
      </c>
      <c r="D139" s="7">
        <v>85</v>
      </c>
      <c r="E139" s="7">
        <v>65</v>
      </c>
      <c r="F139" s="7">
        <v>67</v>
      </c>
      <c r="G139" s="7">
        <v>104</v>
      </c>
      <c r="H139" s="7">
        <v>95</v>
      </c>
      <c r="I139" s="7">
        <v>113</v>
      </c>
      <c r="J139" s="7">
        <v>96</v>
      </c>
      <c r="K139" s="7">
        <v>105</v>
      </c>
      <c r="L139" s="7">
        <v>114</v>
      </c>
      <c r="M139" s="27">
        <v>90</v>
      </c>
      <c r="N139" s="27">
        <v>74</v>
      </c>
      <c r="P139" s="36"/>
      <c r="Q139" s="36"/>
    </row>
    <row r="140" spans="1:17" ht="15" x14ac:dyDescent="0.25">
      <c r="A140" s="12" t="s">
        <v>23</v>
      </c>
      <c r="B140" s="7"/>
      <c r="C140" s="7">
        <v>61</v>
      </c>
      <c r="D140" s="7">
        <v>68</v>
      </c>
      <c r="E140" s="7">
        <v>61</v>
      </c>
      <c r="F140" s="7">
        <v>52</v>
      </c>
      <c r="G140" s="7">
        <v>73</v>
      </c>
      <c r="H140" s="7">
        <v>112</v>
      </c>
      <c r="I140" s="7">
        <v>105</v>
      </c>
      <c r="J140" s="7">
        <v>114</v>
      </c>
      <c r="K140" s="7">
        <v>101</v>
      </c>
      <c r="L140" s="7">
        <v>92</v>
      </c>
      <c r="M140" s="27">
        <v>89</v>
      </c>
      <c r="N140" s="27">
        <v>106</v>
      </c>
      <c r="P140" s="36"/>
      <c r="Q140" s="36"/>
    </row>
    <row r="141" spans="1:17" ht="15" x14ac:dyDescent="0.25">
      <c r="A141" s="12" t="s">
        <v>25</v>
      </c>
      <c r="B141" s="7">
        <v>5</v>
      </c>
      <c r="C141" s="7">
        <v>4</v>
      </c>
      <c r="D141" s="7">
        <v>4</v>
      </c>
      <c r="E141" s="7"/>
      <c r="F141" s="7"/>
      <c r="G141" s="7"/>
      <c r="H141" s="7"/>
      <c r="I141" s="7"/>
      <c r="J141" s="7"/>
      <c r="K141" s="7"/>
      <c r="L141" s="7"/>
      <c r="M141" s="27"/>
      <c r="N141" s="27"/>
      <c r="P141" s="36"/>
      <c r="Q141" s="36"/>
    </row>
    <row r="142" spans="1:17" ht="15" x14ac:dyDescent="0.25">
      <c r="A142" s="12" t="s">
        <v>22</v>
      </c>
      <c r="B142" s="7">
        <v>15</v>
      </c>
      <c r="C142" s="7">
        <v>12</v>
      </c>
      <c r="D142" s="7">
        <v>5</v>
      </c>
      <c r="E142" s="7"/>
      <c r="F142" s="7"/>
      <c r="G142" s="7"/>
      <c r="H142" s="7"/>
      <c r="I142" s="7"/>
      <c r="J142" s="7"/>
      <c r="K142" s="7"/>
      <c r="L142" s="7"/>
      <c r="M142" s="27"/>
      <c r="N142" s="27"/>
      <c r="P142" s="36"/>
      <c r="Q142" s="36"/>
    </row>
    <row r="143" spans="1:17" ht="15" x14ac:dyDescent="0.25">
      <c r="A143" s="12" t="s">
        <v>20</v>
      </c>
      <c r="B143" s="7">
        <v>26</v>
      </c>
      <c r="C143" s="7">
        <v>6</v>
      </c>
      <c r="D143" s="7">
        <v>1</v>
      </c>
      <c r="E143" s="7"/>
      <c r="F143" s="7"/>
      <c r="G143" s="7"/>
      <c r="H143" s="7"/>
      <c r="I143" s="7"/>
      <c r="J143" s="7"/>
      <c r="K143" s="7"/>
      <c r="L143" s="7"/>
      <c r="M143" s="27"/>
      <c r="N143" s="27"/>
      <c r="P143" s="36"/>
      <c r="Q143" s="36"/>
    </row>
    <row r="144" spans="1:17" ht="15" x14ac:dyDescent="0.25">
      <c r="A144" s="12" t="s">
        <v>21</v>
      </c>
      <c r="B144" s="7">
        <v>24</v>
      </c>
      <c r="C144" s="7">
        <v>5</v>
      </c>
      <c r="D144" s="7">
        <v>1</v>
      </c>
      <c r="E144" s="7"/>
      <c r="F144" s="7"/>
      <c r="G144" s="7"/>
      <c r="H144" s="7"/>
      <c r="I144" s="7"/>
      <c r="J144" s="7"/>
      <c r="K144" s="7"/>
      <c r="L144" s="7"/>
      <c r="M144" s="27"/>
      <c r="N144" s="27"/>
      <c r="P144" s="36"/>
      <c r="Q144" s="36"/>
    </row>
    <row r="145" spans="1:17" s="4" customFormat="1" x14ac:dyDescent="0.2">
      <c r="A145" s="32" t="s">
        <v>132</v>
      </c>
      <c r="B145" s="33">
        <v>120</v>
      </c>
      <c r="C145" s="33">
        <v>67</v>
      </c>
      <c r="D145" s="33">
        <v>47</v>
      </c>
      <c r="E145" s="33">
        <f>SUM(E147:E150)</f>
        <v>26</v>
      </c>
      <c r="F145" s="33">
        <f>SUM(F147:F150)</f>
        <v>24</v>
      </c>
      <c r="G145" s="33">
        <f>SUM(G147:G150)</f>
        <v>37</v>
      </c>
      <c r="H145" s="33">
        <f>SUM(H147:H150)</f>
        <v>46</v>
      </c>
      <c r="I145" s="33">
        <f>SUM(I147:I150)</f>
        <v>54</v>
      </c>
      <c r="J145" s="33">
        <f>SUM(J146:J150)</f>
        <v>49</v>
      </c>
      <c r="K145" s="33">
        <f>SUM(K149:K150)</f>
        <v>32</v>
      </c>
      <c r="L145" s="33">
        <f>SUM(L146:L150)</f>
        <v>29</v>
      </c>
      <c r="M145" s="33">
        <f>SUM(M146:M150)</f>
        <v>47</v>
      </c>
      <c r="N145" s="33">
        <f>SUM(N149:N150)</f>
        <v>41</v>
      </c>
      <c r="O145" s="14"/>
      <c r="P145" s="38"/>
      <c r="Q145" s="38"/>
    </row>
    <row r="146" spans="1:17" ht="15" x14ac:dyDescent="0.25">
      <c r="A146" s="12" t="s">
        <v>15</v>
      </c>
      <c r="B146" s="7">
        <v>62</v>
      </c>
      <c r="C146" s="7">
        <v>17</v>
      </c>
      <c r="D146" s="7"/>
      <c r="E146" s="7"/>
      <c r="F146" s="7"/>
      <c r="G146" s="7"/>
      <c r="H146" s="7"/>
      <c r="I146" s="7"/>
      <c r="J146" s="7"/>
      <c r="K146" s="7"/>
      <c r="L146" s="7"/>
      <c r="M146" s="27"/>
      <c r="N146" s="27"/>
      <c r="P146" s="36"/>
      <c r="Q146" s="36"/>
    </row>
    <row r="147" spans="1:17" ht="15" x14ac:dyDescent="0.25">
      <c r="A147" s="12" t="s">
        <v>27</v>
      </c>
      <c r="B147" s="7">
        <v>23</v>
      </c>
      <c r="C147" s="7">
        <v>3</v>
      </c>
      <c r="D147" s="7">
        <v>2</v>
      </c>
      <c r="E147" s="7"/>
      <c r="F147" s="7"/>
      <c r="G147" s="7"/>
      <c r="H147" s="7"/>
      <c r="I147" s="7"/>
      <c r="J147" s="7"/>
      <c r="K147" s="7"/>
      <c r="L147" s="7"/>
      <c r="M147" s="27"/>
      <c r="N147" s="27"/>
      <c r="P147" s="36"/>
      <c r="Q147" s="36"/>
    </row>
    <row r="148" spans="1:17" ht="15" x14ac:dyDescent="0.25">
      <c r="A148" s="12" t="s">
        <v>26</v>
      </c>
      <c r="B148" s="7">
        <v>9</v>
      </c>
      <c r="C148" s="7">
        <v>7</v>
      </c>
      <c r="D148" s="7">
        <v>1</v>
      </c>
      <c r="E148" s="7"/>
      <c r="F148" s="7"/>
      <c r="G148" s="7"/>
      <c r="H148" s="7"/>
      <c r="I148" s="7"/>
      <c r="J148" s="7"/>
      <c r="K148" s="7"/>
      <c r="L148" s="7"/>
      <c r="M148" s="27"/>
      <c r="N148" s="27"/>
      <c r="P148" s="36"/>
      <c r="Q148" s="36"/>
    </row>
    <row r="149" spans="1:17" ht="15" x14ac:dyDescent="0.25">
      <c r="A149" s="12" t="s">
        <v>29</v>
      </c>
      <c r="B149" s="7">
        <v>25</v>
      </c>
      <c r="C149" s="7">
        <v>31</v>
      </c>
      <c r="D149" s="7">
        <v>32</v>
      </c>
      <c r="E149" s="7">
        <v>20</v>
      </c>
      <c r="F149" s="7">
        <v>21</v>
      </c>
      <c r="G149" s="7">
        <v>31</v>
      </c>
      <c r="H149" s="7">
        <v>32</v>
      </c>
      <c r="I149" s="7">
        <v>31</v>
      </c>
      <c r="J149" s="7">
        <v>31</v>
      </c>
      <c r="K149" s="7">
        <v>21</v>
      </c>
      <c r="L149" s="7">
        <v>18</v>
      </c>
      <c r="M149" s="27">
        <v>28</v>
      </c>
      <c r="N149" s="27">
        <v>19</v>
      </c>
      <c r="P149" s="36"/>
      <c r="Q149" s="36"/>
    </row>
    <row r="150" spans="1:17" ht="15" x14ac:dyDescent="0.25">
      <c r="A150" s="12" t="s">
        <v>28</v>
      </c>
      <c r="B150" s="7">
        <v>1</v>
      </c>
      <c r="C150" s="7">
        <v>9</v>
      </c>
      <c r="D150" s="7">
        <v>12</v>
      </c>
      <c r="E150" s="7">
        <v>6</v>
      </c>
      <c r="F150" s="7">
        <v>3</v>
      </c>
      <c r="G150" s="7">
        <v>6</v>
      </c>
      <c r="H150" s="7">
        <v>14</v>
      </c>
      <c r="I150" s="7">
        <v>23</v>
      </c>
      <c r="J150" s="7">
        <v>18</v>
      </c>
      <c r="K150" s="7">
        <v>11</v>
      </c>
      <c r="L150" s="7">
        <v>11</v>
      </c>
      <c r="M150" s="27">
        <v>19</v>
      </c>
      <c r="N150" s="27">
        <v>22</v>
      </c>
      <c r="P150" s="36"/>
      <c r="Q150" s="36"/>
    </row>
    <row r="151" spans="1:17" s="4" customFormat="1" x14ac:dyDescent="0.2">
      <c r="A151" s="32" t="s">
        <v>142</v>
      </c>
      <c r="B151" s="33">
        <v>52</v>
      </c>
      <c r="C151" s="33">
        <v>49</v>
      </c>
      <c r="D151" s="33">
        <v>48</v>
      </c>
      <c r="E151" s="33">
        <v>58</v>
      </c>
      <c r="F151" s="33">
        <v>40</v>
      </c>
      <c r="G151" s="33">
        <f>SUM(G152:G152)</f>
        <v>52</v>
      </c>
      <c r="H151" s="33">
        <f>SUM(H152:H152)</f>
        <v>49</v>
      </c>
      <c r="I151" s="33">
        <v>45</v>
      </c>
      <c r="J151" s="33">
        <v>48</v>
      </c>
      <c r="K151" s="33">
        <f>SUM(K152:K152)</f>
        <v>52</v>
      </c>
      <c r="L151" s="33">
        <v>51</v>
      </c>
      <c r="M151" s="33">
        <f>SUM(M152:M152)</f>
        <v>44</v>
      </c>
      <c r="N151" s="33">
        <f>SUM(N152)</f>
        <v>49</v>
      </c>
      <c r="O151" s="14"/>
      <c r="P151" s="38"/>
      <c r="Q151" s="38"/>
    </row>
    <row r="152" spans="1:17" ht="15" x14ac:dyDescent="0.25">
      <c r="A152" s="12" t="s">
        <v>19</v>
      </c>
      <c r="B152" s="7">
        <v>52</v>
      </c>
      <c r="C152" s="7">
        <v>49</v>
      </c>
      <c r="D152" s="7">
        <v>48</v>
      </c>
      <c r="E152" s="7">
        <v>58</v>
      </c>
      <c r="F152" s="7">
        <v>40</v>
      </c>
      <c r="G152" s="7">
        <v>52</v>
      </c>
      <c r="H152" s="7">
        <v>49</v>
      </c>
      <c r="I152" s="7">
        <v>45</v>
      </c>
      <c r="J152" s="7">
        <v>48</v>
      </c>
      <c r="K152" s="7">
        <v>52</v>
      </c>
      <c r="L152" s="7">
        <v>51</v>
      </c>
      <c r="M152" s="27">
        <v>44</v>
      </c>
      <c r="N152" s="27">
        <v>49</v>
      </c>
      <c r="P152" s="36"/>
      <c r="Q152" s="36"/>
    </row>
    <row r="153" spans="1:17" s="4" customFormat="1" x14ac:dyDescent="0.2">
      <c r="A153" s="19" t="s">
        <v>136</v>
      </c>
      <c r="B153" s="20">
        <v>253</v>
      </c>
      <c r="C153" s="20">
        <v>380</v>
      </c>
      <c r="D153" s="20">
        <v>315</v>
      </c>
      <c r="E153" s="20">
        <f>E154+E159+E172</f>
        <v>217</v>
      </c>
      <c r="F153" s="20">
        <f>F154+F159+F172</f>
        <v>199</v>
      </c>
      <c r="G153" s="20">
        <f>G154+G159+G172</f>
        <v>279</v>
      </c>
      <c r="H153" s="20">
        <f>H154+H159+H172</f>
        <v>343</v>
      </c>
      <c r="I153" s="20">
        <f t="shared" ref="I153:N153" si="1">SUM(I154,I159,I172)</f>
        <v>362</v>
      </c>
      <c r="J153" s="20">
        <f t="shared" si="1"/>
        <v>353</v>
      </c>
      <c r="K153" s="20">
        <f t="shared" si="1"/>
        <v>338</v>
      </c>
      <c r="L153" s="20">
        <f t="shared" si="1"/>
        <v>343</v>
      </c>
      <c r="M153" s="20">
        <f t="shared" si="1"/>
        <v>348</v>
      </c>
      <c r="N153" s="20">
        <f t="shared" si="1"/>
        <v>341</v>
      </c>
      <c r="O153" s="16"/>
      <c r="P153" s="38"/>
      <c r="Q153" s="38"/>
    </row>
    <row r="154" spans="1:17" s="4" customFormat="1" x14ac:dyDescent="0.2">
      <c r="A154" s="32" t="s">
        <v>126</v>
      </c>
      <c r="B154" s="33">
        <v>23</v>
      </c>
      <c r="C154" s="33">
        <v>45</v>
      </c>
      <c r="D154" s="33">
        <v>41</v>
      </c>
      <c r="E154" s="33">
        <f>SUM(E155:E158)</f>
        <v>12</v>
      </c>
      <c r="F154" s="33">
        <f>SUM(F155:F158)</f>
        <v>11</v>
      </c>
      <c r="G154" s="33">
        <f>SUM(G155:G158)</f>
        <v>23</v>
      </c>
      <c r="H154" s="33">
        <f>SUM(H155:H158)</f>
        <v>20</v>
      </c>
      <c r="I154" s="33">
        <f>SUM(I155:I158)</f>
        <v>22</v>
      </c>
      <c r="J154" s="33">
        <f>SUM(J155:J156)</f>
        <v>32</v>
      </c>
      <c r="K154" s="33">
        <f>SUM(K155:K156)</f>
        <v>25</v>
      </c>
      <c r="L154" s="33">
        <f>SUM(L155:L158)</f>
        <v>30</v>
      </c>
      <c r="M154" s="33">
        <f>SUM(M155:M156)</f>
        <v>24</v>
      </c>
      <c r="N154" s="33">
        <f>SUM(N155:N156)</f>
        <v>23</v>
      </c>
      <c r="O154" s="14"/>
      <c r="P154" s="38"/>
      <c r="Q154" s="38"/>
    </row>
    <row r="155" spans="1:17" ht="15" x14ac:dyDescent="0.25">
      <c r="A155" s="12" t="s">
        <v>45</v>
      </c>
      <c r="B155" s="7"/>
      <c r="C155" s="7">
        <v>8</v>
      </c>
      <c r="D155" s="7">
        <v>9</v>
      </c>
      <c r="E155" s="7">
        <v>10</v>
      </c>
      <c r="F155" s="7">
        <v>7</v>
      </c>
      <c r="G155" s="7">
        <v>17</v>
      </c>
      <c r="H155" s="7">
        <v>11</v>
      </c>
      <c r="I155" s="7">
        <v>9</v>
      </c>
      <c r="J155" s="7">
        <v>17</v>
      </c>
      <c r="K155" s="7">
        <v>9</v>
      </c>
      <c r="L155" s="7">
        <v>16</v>
      </c>
      <c r="M155" s="27">
        <v>13</v>
      </c>
      <c r="N155" s="27">
        <v>11</v>
      </c>
      <c r="P155" s="36"/>
      <c r="Q155" s="36"/>
    </row>
    <row r="156" spans="1:17" ht="15" customHeight="1" x14ac:dyDescent="0.25">
      <c r="A156" s="12" t="s">
        <v>44</v>
      </c>
      <c r="B156" s="7"/>
      <c r="C156" s="7">
        <v>1</v>
      </c>
      <c r="D156" s="7">
        <v>6</v>
      </c>
      <c r="E156" s="7">
        <v>2</v>
      </c>
      <c r="F156" s="7">
        <v>4</v>
      </c>
      <c r="G156" s="7">
        <v>6</v>
      </c>
      <c r="H156" s="7">
        <v>9</v>
      </c>
      <c r="I156" s="7">
        <v>13</v>
      </c>
      <c r="J156" s="7">
        <v>15</v>
      </c>
      <c r="K156" s="7">
        <v>16</v>
      </c>
      <c r="L156" s="7">
        <v>14</v>
      </c>
      <c r="M156" s="27">
        <v>11</v>
      </c>
      <c r="N156" s="27">
        <v>12</v>
      </c>
      <c r="P156" s="36"/>
      <c r="Q156" s="36"/>
    </row>
    <row r="157" spans="1:17" ht="24" x14ac:dyDescent="0.25">
      <c r="A157" s="12" t="s">
        <v>43</v>
      </c>
      <c r="B157" s="7">
        <v>10</v>
      </c>
      <c r="C157" s="7">
        <v>18</v>
      </c>
      <c r="D157" s="7">
        <v>16</v>
      </c>
      <c r="E157" s="7"/>
      <c r="F157" s="7"/>
      <c r="G157" s="7"/>
      <c r="H157" s="7"/>
      <c r="I157" s="7"/>
      <c r="J157" s="7"/>
      <c r="K157" s="7"/>
      <c r="L157" s="7"/>
      <c r="M157" s="27"/>
      <c r="N157" s="27"/>
      <c r="P157" s="36"/>
      <c r="Q157" s="36"/>
    </row>
    <row r="158" spans="1:17" ht="15" customHeight="1" x14ac:dyDescent="0.25">
      <c r="A158" s="12" t="s">
        <v>42</v>
      </c>
      <c r="B158" s="7">
        <v>13</v>
      </c>
      <c r="C158" s="7">
        <v>18</v>
      </c>
      <c r="D158" s="7">
        <v>10</v>
      </c>
      <c r="E158" s="7"/>
      <c r="F158" s="7"/>
      <c r="G158" s="7"/>
      <c r="H158" s="7"/>
      <c r="I158" s="7"/>
      <c r="J158" s="7"/>
      <c r="K158" s="7"/>
      <c r="L158" s="7"/>
      <c r="M158" s="27"/>
      <c r="N158" s="27"/>
      <c r="P158" s="36"/>
      <c r="Q158" s="36"/>
    </row>
    <row r="159" spans="1:17" s="4" customFormat="1" x14ac:dyDescent="0.2">
      <c r="A159" s="32" t="s">
        <v>127</v>
      </c>
      <c r="B159" s="33">
        <v>201</v>
      </c>
      <c r="C159" s="33">
        <v>303</v>
      </c>
      <c r="D159" s="33">
        <v>247</v>
      </c>
      <c r="E159" s="33">
        <f>SUM(E160:E171)</f>
        <v>172</v>
      </c>
      <c r="F159" s="33">
        <f>SUM(F160:F171)</f>
        <v>161</v>
      </c>
      <c r="G159" s="33">
        <f>SUM(G160:G171)</f>
        <v>240</v>
      </c>
      <c r="H159" s="33">
        <f>SUM(H160:H171)</f>
        <v>290</v>
      </c>
      <c r="I159" s="33">
        <f>SUM(I160:I171)</f>
        <v>307</v>
      </c>
      <c r="J159" s="33">
        <f>SUM(J160:J165)</f>
        <v>291</v>
      </c>
      <c r="K159" s="33">
        <f>SUM(K160:K165)</f>
        <v>282</v>
      </c>
      <c r="L159" s="33">
        <f>SUM(L160:L171)</f>
        <v>282</v>
      </c>
      <c r="M159" s="34">
        <f>SUM(M160:M165)</f>
        <v>289</v>
      </c>
      <c r="N159" s="34">
        <f>SUM(N161:N165)</f>
        <v>284</v>
      </c>
      <c r="O159" s="14"/>
      <c r="P159" s="38"/>
      <c r="Q159" s="38"/>
    </row>
    <row r="160" spans="1:17" ht="15" x14ac:dyDescent="0.25">
      <c r="A160" s="12" t="s">
        <v>26</v>
      </c>
      <c r="B160" s="7">
        <v>16</v>
      </c>
      <c r="C160" s="7">
        <v>2</v>
      </c>
      <c r="D160" s="7"/>
      <c r="E160" s="7"/>
      <c r="F160" s="7"/>
      <c r="G160" s="7"/>
      <c r="H160" s="7"/>
      <c r="I160" s="7"/>
      <c r="J160" s="7"/>
      <c r="K160" s="7"/>
      <c r="L160" s="7"/>
      <c r="M160" s="27"/>
      <c r="N160" s="27"/>
      <c r="P160" s="36"/>
      <c r="Q160" s="36"/>
    </row>
    <row r="161" spans="1:17" ht="15" customHeight="1" x14ac:dyDescent="0.25">
      <c r="A161" s="12" t="s">
        <v>29</v>
      </c>
      <c r="B161" s="7"/>
      <c r="C161" s="7">
        <v>8</v>
      </c>
      <c r="D161" s="7">
        <v>18</v>
      </c>
      <c r="E161" s="7">
        <v>18</v>
      </c>
      <c r="F161" s="7">
        <v>15</v>
      </c>
      <c r="G161" s="7">
        <v>20</v>
      </c>
      <c r="H161" s="7">
        <v>16</v>
      </c>
      <c r="I161" s="7">
        <v>31</v>
      </c>
      <c r="J161" s="7">
        <v>30</v>
      </c>
      <c r="K161" s="7">
        <v>18</v>
      </c>
      <c r="L161" s="7">
        <v>21</v>
      </c>
      <c r="M161" s="27">
        <v>16</v>
      </c>
      <c r="N161" s="27">
        <v>15</v>
      </c>
      <c r="P161" s="36"/>
      <c r="Q161" s="36"/>
    </row>
    <row r="162" spans="1:17" ht="15" x14ac:dyDescent="0.25">
      <c r="A162" s="12" t="s">
        <v>39</v>
      </c>
      <c r="B162" s="7">
        <v>36</v>
      </c>
      <c r="C162" s="7">
        <v>35</v>
      </c>
      <c r="D162" s="7">
        <v>17</v>
      </c>
      <c r="E162" s="7">
        <v>15</v>
      </c>
      <c r="F162" s="7">
        <v>17</v>
      </c>
      <c r="G162" s="7">
        <v>28</v>
      </c>
      <c r="H162" s="7">
        <v>33</v>
      </c>
      <c r="I162" s="7">
        <v>29</v>
      </c>
      <c r="J162" s="7">
        <v>39</v>
      </c>
      <c r="K162" s="7">
        <v>37</v>
      </c>
      <c r="L162" s="7">
        <v>31</v>
      </c>
      <c r="M162" s="27">
        <v>39</v>
      </c>
      <c r="N162" s="27">
        <v>28</v>
      </c>
      <c r="P162" s="36"/>
      <c r="Q162" s="36"/>
    </row>
    <row r="163" spans="1:17" ht="15" x14ac:dyDescent="0.25">
      <c r="A163" s="12" t="s">
        <v>24</v>
      </c>
      <c r="B163" s="7"/>
      <c r="C163" s="7">
        <v>72</v>
      </c>
      <c r="D163" s="7">
        <v>85</v>
      </c>
      <c r="E163" s="7">
        <v>36</v>
      </c>
      <c r="F163" s="7">
        <v>40</v>
      </c>
      <c r="G163" s="7">
        <v>68</v>
      </c>
      <c r="H163" s="7">
        <v>79</v>
      </c>
      <c r="I163" s="7">
        <v>91</v>
      </c>
      <c r="J163" s="7">
        <v>73</v>
      </c>
      <c r="K163" s="7">
        <v>74</v>
      </c>
      <c r="L163" s="7">
        <v>83</v>
      </c>
      <c r="M163" s="27">
        <v>81</v>
      </c>
      <c r="N163" s="27">
        <v>69</v>
      </c>
      <c r="P163" s="36"/>
      <c r="Q163" s="36"/>
    </row>
    <row r="164" spans="1:17" ht="15" customHeight="1" x14ac:dyDescent="0.25">
      <c r="A164" s="12" t="s">
        <v>23</v>
      </c>
      <c r="B164" s="7"/>
      <c r="C164" s="7">
        <v>76</v>
      </c>
      <c r="D164" s="7">
        <v>63</v>
      </c>
      <c r="E164" s="7">
        <v>37</v>
      </c>
      <c r="F164" s="7">
        <v>34</v>
      </c>
      <c r="G164" s="7">
        <v>58</v>
      </c>
      <c r="H164" s="7">
        <v>77</v>
      </c>
      <c r="I164" s="7">
        <v>84</v>
      </c>
      <c r="J164" s="7">
        <v>70</v>
      </c>
      <c r="K164" s="7">
        <v>76</v>
      </c>
      <c r="L164" s="7">
        <v>70</v>
      </c>
      <c r="M164" s="27">
        <v>78</v>
      </c>
      <c r="N164" s="27">
        <v>99</v>
      </c>
      <c r="P164" s="36"/>
      <c r="Q164" s="36"/>
    </row>
    <row r="165" spans="1:17" ht="15" x14ac:dyDescent="0.25">
      <c r="A165" s="12" t="s">
        <v>38</v>
      </c>
      <c r="B165" s="7">
        <v>46</v>
      </c>
      <c r="C165" s="7">
        <v>54</v>
      </c>
      <c r="D165" s="7">
        <v>44</v>
      </c>
      <c r="E165" s="7">
        <v>58</v>
      </c>
      <c r="F165" s="7">
        <v>55</v>
      </c>
      <c r="G165" s="7">
        <v>66</v>
      </c>
      <c r="H165" s="7">
        <v>85</v>
      </c>
      <c r="I165" s="7">
        <v>72</v>
      </c>
      <c r="J165" s="7">
        <v>79</v>
      </c>
      <c r="K165" s="7">
        <v>77</v>
      </c>
      <c r="L165" s="7">
        <v>77</v>
      </c>
      <c r="M165" s="27">
        <v>75</v>
      </c>
      <c r="N165" s="27">
        <v>73</v>
      </c>
      <c r="P165" s="36"/>
      <c r="Q165" s="36"/>
    </row>
    <row r="166" spans="1:17" ht="15" x14ac:dyDescent="0.25">
      <c r="A166" s="12" t="s">
        <v>41</v>
      </c>
      <c r="B166" s="7">
        <v>2</v>
      </c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27"/>
      <c r="N166" s="27"/>
      <c r="P166" s="36"/>
      <c r="Q166" s="36"/>
    </row>
    <row r="167" spans="1:17" ht="15" customHeight="1" x14ac:dyDescent="0.25">
      <c r="A167" s="12" t="s">
        <v>40</v>
      </c>
      <c r="B167" s="7">
        <v>44</v>
      </c>
      <c r="C167" s="7">
        <v>34</v>
      </c>
      <c r="D167" s="7">
        <v>15</v>
      </c>
      <c r="E167" s="7">
        <v>7</v>
      </c>
      <c r="F167" s="7"/>
      <c r="G167" s="7"/>
      <c r="H167" s="7"/>
      <c r="I167" s="7"/>
      <c r="J167" s="7"/>
      <c r="K167" s="7"/>
      <c r="L167" s="7"/>
      <c r="M167" s="27"/>
      <c r="N167" s="27"/>
      <c r="P167" s="36"/>
      <c r="Q167" s="36"/>
    </row>
    <row r="168" spans="1:17" ht="15" x14ac:dyDescent="0.25">
      <c r="A168" s="12" t="s">
        <v>25</v>
      </c>
      <c r="B168" s="7">
        <v>4</v>
      </c>
      <c r="C168" s="7">
        <v>3</v>
      </c>
      <c r="D168" s="7">
        <v>1</v>
      </c>
      <c r="E168" s="7">
        <v>1</v>
      </c>
      <c r="F168" s="7"/>
      <c r="G168" s="7"/>
      <c r="H168" s="7"/>
      <c r="I168" s="7"/>
      <c r="J168" s="7"/>
      <c r="K168" s="7"/>
      <c r="L168" s="7"/>
      <c r="M168" s="27"/>
      <c r="N168" s="27"/>
      <c r="P168" s="36"/>
      <c r="Q168" s="36"/>
    </row>
    <row r="169" spans="1:17" ht="15" x14ac:dyDescent="0.25">
      <c r="A169" s="12" t="s">
        <v>20</v>
      </c>
      <c r="B169" s="7">
        <v>13</v>
      </c>
      <c r="C169" s="7">
        <v>5</v>
      </c>
      <c r="D169" s="7"/>
      <c r="E169" s="7"/>
      <c r="F169" s="7"/>
      <c r="G169" s="7"/>
      <c r="H169" s="7"/>
      <c r="I169" s="7"/>
      <c r="J169" s="7"/>
      <c r="K169" s="7"/>
      <c r="L169" s="7"/>
      <c r="M169" s="27"/>
      <c r="N169" s="27"/>
      <c r="P169" s="36"/>
      <c r="Q169" s="36"/>
    </row>
    <row r="170" spans="1:17" ht="15" customHeight="1" x14ac:dyDescent="0.25">
      <c r="A170" s="12" t="s">
        <v>21</v>
      </c>
      <c r="B170" s="7">
        <v>8</v>
      </c>
      <c r="C170" s="7">
        <v>3</v>
      </c>
      <c r="D170" s="7"/>
      <c r="E170" s="7"/>
      <c r="F170" s="7"/>
      <c r="G170" s="7"/>
      <c r="H170" s="7"/>
      <c r="I170" s="7"/>
      <c r="J170" s="7"/>
      <c r="K170" s="7"/>
      <c r="L170" s="7"/>
      <c r="M170" s="27"/>
      <c r="N170" s="27"/>
      <c r="P170" s="36"/>
      <c r="Q170" s="36"/>
    </row>
    <row r="171" spans="1:17" ht="15" x14ac:dyDescent="0.25">
      <c r="A171" s="12" t="s">
        <v>37</v>
      </c>
      <c r="B171" s="7">
        <v>32</v>
      </c>
      <c r="C171" s="7">
        <v>11</v>
      </c>
      <c r="D171" s="7">
        <v>4</v>
      </c>
      <c r="E171" s="7"/>
      <c r="F171" s="7"/>
      <c r="G171" s="7"/>
      <c r="H171" s="7"/>
      <c r="I171" s="7"/>
      <c r="J171" s="7"/>
      <c r="K171" s="7"/>
      <c r="L171" s="7"/>
      <c r="M171" s="27"/>
      <c r="N171" s="27"/>
      <c r="P171" s="36"/>
      <c r="Q171" s="36"/>
    </row>
    <row r="172" spans="1:17" s="4" customFormat="1" x14ac:dyDescent="0.2">
      <c r="A172" s="32" t="s">
        <v>142</v>
      </c>
      <c r="B172" s="33">
        <v>29</v>
      </c>
      <c r="C172" s="33">
        <v>32</v>
      </c>
      <c r="D172" s="33">
        <v>27</v>
      </c>
      <c r="E172" s="33">
        <v>33</v>
      </c>
      <c r="F172" s="33">
        <v>27</v>
      </c>
      <c r="G172" s="33">
        <f>SUM(G173:G173)</f>
        <v>16</v>
      </c>
      <c r="H172" s="33">
        <f>SUM(H173:H173)</f>
        <v>33</v>
      </c>
      <c r="I172" s="33">
        <v>33</v>
      </c>
      <c r="J172" s="33">
        <v>30</v>
      </c>
      <c r="K172" s="33">
        <f>SUM(K173:K173)</f>
        <v>31</v>
      </c>
      <c r="L172" s="33">
        <v>31</v>
      </c>
      <c r="M172" s="33">
        <f>SUM(M173:M173)</f>
        <v>35</v>
      </c>
      <c r="N172" s="33">
        <v>34</v>
      </c>
      <c r="O172" s="14"/>
      <c r="P172" s="38"/>
      <c r="Q172" s="38"/>
    </row>
    <row r="173" spans="1:17" ht="15" customHeight="1" x14ac:dyDescent="0.25">
      <c r="A173" s="12" t="s">
        <v>19</v>
      </c>
      <c r="B173" s="7">
        <v>29</v>
      </c>
      <c r="C173" s="7">
        <v>32</v>
      </c>
      <c r="D173" s="7">
        <v>27</v>
      </c>
      <c r="E173" s="7">
        <v>33</v>
      </c>
      <c r="F173" s="7">
        <v>27</v>
      </c>
      <c r="G173" s="7">
        <v>16</v>
      </c>
      <c r="H173" s="7">
        <v>33</v>
      </c>
      <c r="I173" s="7">
        <v>33</v>
      </c>
      <c r="J173" s="7">
        <v>30</v>
      </c>
      <c r="K173" s="7">
        <v>31</v>
      </c>
      <c r="L173" s="7">
        <v>31</v>
      </c>
      <c r="M173" s="27">
        <v>35</v>
      </c>
      <c r="N173" s="27">
        <v>34</v>
      </c>
      <c r="P173" s="36"/>
      <c r="Q173" s="36"/>
    </row>
    <row r="174" spans="1:17" s="4" customFormat="1" x14ac:dyDescent="0.2">
      <c r="A174" s="21" t="s">
        <v>137</v>
      </c>
      <c r="B174" s="22">
        <v>4811</v>
      </c>
      <c r="C174" s="22">
        <v>5843</v>
      </c>
      <c r="D174" s="22">
        <v>5296</v>
      </c>
      <c r="E174" s="22">
        <f>E153+E124+E13</f>
        <v>3769</v>
      </c>
      <c r="F174" s="22">
        <f>F172+F159+F154+F151+F145+F138+F131+F125+F111+F108+F106+F101+F98+F79+F69+F61+F58+F53+F48+F34+F14</f>
        <v>3876</v>
      </c>
      <c r="G174" s="22">
        <f>G153+G124+G13</f>
        <v>4253</v>
      </c>
      <c r="H174" s="22">
        <f>H153+H124+H13</f>
        <v>4483</v>
      </c>
      <c r="I174" s="22">
        <f>SUM(I13,I124,I153)</f>
        <v>4734</v>
      </c>
      <c r="J174" s="22">
        <f>SUM(J13,J124,J153)</f>
        <v>4717</v>
      </c>
      <c r="K174" s="22">
        <f>SUM(K13,K124,K153)</f>
        <v>4367</v>
      </c>
      <c r="L174" s="22">
        <f>SUM(L13,L124,L153)</f>
        <v>4395</v>
      </c>
      <c r="M174" s="29">
        <f>SUM(M13,M124,M153)</f>
        <v>4431</v>
      </c>
      <c r="N174" s="29">
        <f>SUM(N153,N124,N13)</f>
        <v>4567</v>
      </c>
      <c r="O174" s="16"/>
      <c r="P174" s="38"/>
      <c r="Q174" s="38"/>
    </row>
    <row r="175" spans="1:17" x14ac:dyDescent="0.2">
      <c r="B175" s="6"/>
      <c r="C175" s="6"/>
      <c r="D175" s="6"/>
      <c r="E175" s="6"/>
    </row>
  </sheetData>
  <sortState ref="M15:N23">
    <sortCondition ref="M15:M23"/>
  </sortState>
  <mergeCells count="2">
    <mergeCell ref="L7:N7"/>
    <mergeCell ref="L6:N6"/>
  </mergeCells>
  <pageMargins left="0.43307086614173229" right="3.937007874015748E-2" top="0.74803149606299213" bottom="0.55118110236220474" header="0.31496062992125984" footer="0.31496062992125984"/>
  <pageSetup paperSize="9" scale="80" orientation="portrait" r:id="rId1"/>
  <headerFooter>
    <oddFooter>&amp;R&amp;P</oddFooter>
  </headerFooter>
  <ignoredErrors>
    <ignoredError sqref="M14 L34 I48 M34:M35 L61:M61 L111 L154 F174" formula="1"/>
    <ignoredError sqref="I53 I101 E101:F101 I79 E159:F159 I159" formulaRange="1"/>
    <ignoredError sqref="L53:M53 L101 L79 L159" formula="1" formulaRange="1"/>
    <ignoredError sqref="B12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26E34-CE0B-4120-88C5-BAFDFB041AFD}">
  <dimension ref="A1"/>
  <sheetViews>
    <sheetView workbookViewId="0">
      <selection sqref="A1:N169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 24_25</vt:lpstr>
      <vt:lpstr>Hoja1</vt:lpstr>
      <vt:lpstr>'estadistica 24_25'!Print_Titles</vt:lpstr>
      <vt:lpstr>'estadistica 24_25'!Títulos_a_imprimir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mariancres</cp:lastModifiedBy>
  <cp:lastPrinted>2026-04-13T07:34:22Z</cp:lastPrinted>
  <dcterms:created xsi:type="dcterms:W3CDTF">2016-02-29T09:25:01Z</dcterms:created>
  <dcterms:modified xsi:type="dcterms:W3CDTF">2026-04-13T07:34:30Z</dcterms:modified>
</cp:coreProperties>
</file>