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psfunizar2.unizar.es\intranet\A.Academicos\Servicio de Estudiantes\PRIMER Y SEGUNDO CICLO\ESTADISTICAS\ESTADISTICAS GRADO Y MASTER 2024-25 a marzo 2025\GRADO\EGRESADOS\"/>
    </mc:Choice>
  </mc:AlternateContent>
  <xr:revisionPtr revIDLastSave="0" documentId="13_ncr:1_{5A26228B-DD31-4628-9BF2-8B5BD9EAE940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estadistica 21_22" sheetId="8" r:id="rId1"/>
  </sheets>
  <definedNames>
    <definedName name="_xlnm._FilterDatabase" localSheetId="0" hidden="1">'estadistica 21_22'!$A$8:$J$351</definedName>
    <definedName name="Print_Titles" localSheetId="0">'estadistica 21_22'!$2:$7</definedName>
    <definedName name="_xlnm.Print_Titles" localSheetId="0">'estadistica 21_22'!$2:$8</definedName>
  </definedNames>
  <calcPr calcId="191029"/>
</workbook>
</file>

<file path=xl/calcChain.xml><?xml version="1.0" encoding="utf-8"?>
<calcChain xmlns="http://schemas.openxmlformats.org/spreadsheetml/2006/main">
  <c r="N122" i="8" l="1"/>
  <c r="N10" i="8"/>
  <c r="N152" i="8"/>
  <c r="N171" i="8"/>
  <c r="N153" i="8"/>
  <c r="N158" i="8"/>
  <c r="N149" i="8"/>
  <c r="N143" i="8"/>
  <c r="N136" i="8"/>
  <c r="N129" i="8" l="1"/>
  <c r="N123" i="8" l="1"/>
  <c r="N100" i="8"/>
  <c r="N76" i="8"/>
  <c r="N66" i="8"/>
  <c r="N58" i="8"/>
  <c r="N9" i="8" s="1"/>
  <c r="N174" i="8" s="1"/>
  <c r="N50" i="8"/>
  <c r="N44" i="8"/>
  <c r="N30" i="8"/>
  <c r="N110" i="8" l="1"/>
  <c r="J143" i="8" l="1"/>
  <c r="K143" i="8"/>
  <c r="M123" i="8" l="1"/>
  <c r="M136" i="8"/>
  <c r="M158" i="8"/>
  <c r="M153" i="8"/>
  <c r="M143" i="8"/>
  <c r="M129" i="8"/>
  <c r="M110" i="8"/>
  <c r="M50" i="8"/>
  <c r="M76" i="8"/>
  <c r="M100" i="8"/>
  <c r="M66" i="8"/>
  <c r="M58" i="8"/>
  <c r="M44" i="8"/>
  <c r="M30" i="8"/>
  <c r="M10" i="8"/>
  <c r="M152" i="8" l="1"/>
  <c r="M9" i="8"/>
  <c r="M122" i="8"/>
  <c r="L171" i="8"/>
  <c r="L149" i="8"/>
  <c r="L123" i="8"/>
  <c r="L96" i="8"/>
  <c r="L107" i="8"/>
  <c r="L105" i="8"/>
  <c r="L158" i="8"/>
  <c r="L153" i="8"/>
  <c r="L143" i="8"/>
  <c r="L136" i="8"/>
  <c r="L129" i="8"/>
  <c r="L110" i="8"/>
  <c r="L100" i="8"/>
  <c r="L76" i="8"/>
  <c r="L66" i="8"/>
  <c r="L58" i="8"/>
  <c r="L55" i="8"/>
  <c r="L50" i="8"/>
  <c r="L44" i="8"/>
  <c r="L30" i="8"/>
  <c r="L10" i="8"/>
  <c r="M174" i="8" l="1"/>
  <c r="L122" i="8"/>
  <c r="L9" i="8"/>
  <c r="L152" i="8"/>
  <c r="K44" i="8"/>
  <c r="K10" i="8"/>
  <c r="K58" i="8"/>
  <c r="K50" i="8"/>
  <c r="K66" i="8"/>
  <c r="K100" i="8"/>
  <c r="K76" i="8"/>
  <c r="K55" i="8"/>
  <c r="K30" i="8"/>
  <c r="K110" i="8"/>
  <c r="K129" i="8"/>
  <c r="K136" i="8"/>
  <c r="K153" i="8"/>
  <c r="K158" i="8"/>
  <c r="K122" i="8" l="1"/>
  <c r="L174" i="8"/>
  <c r="K152" i="8"/>
  <c r="K9" i="8"/>
  <c r="J153" i="8"/>
  <c r="J158" i="8"/>
  <c r="J129" i="8"/>
  <c r="J136" i="8"/>
  <c r="J123" i="8"/>
  <c r="J44" i="8"/>
  <c r="J10" i="8"/>
  <c r="J58" i="8"/>
  <c r="J50" i="8"/>
  <c r="J66" i="8"/>
  <c r="J100" i="8"/>
  <c r="J76" i="8"/>
  <c r="J30" i="8"/>
  <c r="J110" i="8"/>
  <c r="K174" i="8" l="1"/>
  <c r="J122" i="8"/>
  <c r="J152" i="8"/>
  <c r="J9" i="8"/>
  <c r="H171" i="8"/>
  <c r="H158" i="8"/>
  <c r="G158" i="8"/>
  <c r="F158" i="8"/>
  <c r="H153" i="8"/>
  <c r="G153" i="8"/>
  <c r="F153" i="8"/>
  <c r="H149" i="8"/>
  <c r="H143" i="8"/>
  <c r="G143" i="8"/>
  <c r="F143" i="8"/>
  <c r="H136" i="8"/>
  <c r="G136" i="8"/>
  <c r="F136" i="8"/>
  <c r="H129" i="8"/>
  <c r="G129" i="8"/>
  <c r="F129" i="8"/>
  <c r="H123" i="8"/>
  <c r="G123" i="8"/>
  <c r="F123" i="8"/>
  <c r="H110" i="8"/>
  <c r="G110" i="8"/>
  <c r="F110" i="8"/>
  <c r="H107" i="8"/>
  <c r="G107" i="8"/>
  <c r="H105" i="8"/>
  <c r="H100" i="8"/>
  <c r="G100" i="8"/>
  <c r="F100" i="8"/>
  <c r="H96" i="8"/>
  <c r="G96" i="8"/>
  <c r="F96" i="8"/>
  <c r="H76" i="8"/>
  <c r="G76" i="8"/>
  <c r="F76" i="8"/>
  <c r="H66" i="8"/>
  <c r="G66" i="8"/>
  <c r="F66" i="8"/>
  <c r="H58" i="8"/>
  <c r="G58" i="8"/>
  <c r="F58" i="8"/>
  <c r="H55" i="8"/>
  <c r="G55" i="8"/>
  <c r="F55" i="8"/>
  <c r="H50" i="8"/>
  <c r="G50" i="8"/>
  <c r="F50" i="8"/>
  <c r="H44" i="8"/>
  <c r="G44" i="8"/>
  <c r="F44" i="8"/>
  <c r="H30" i="8"/>
  <c r="G30" i="8"/>
  <c r="F30" i="8"/>
  <c r="H10" i="8"/>
  <c r="G10" i="8"/>
  <c r="F10" i="8"/>
  <c r="I171" i="8"/>
  <c r="I158" i="8"/>
  <c r="I153" i="8"/>
  <c r="I149" i="8"/>
  <c r="I143" i="8"/>
  <c r="I136" i="8"/>
  <c r="I129" i="8"/>
  <c r="I123" i="8"/>
  <c r="I110" i="8"/>
  <c r="I107" i="8"/>
  <c r="I105" i="8"/>
  <c r="I100" i="8"/>
  <c r="I96" i="8"/>
  <c r="I76" i="8"/>
  <c r="I66" i="8"/>
  <c r="I58" i="8"/>
  <c r="I55" i="8"/>
  <c r="I50" i="8"/>
  <c r="I44" i="8"/>
  <c r="I30" i="8"/>
  <c r="I10" i="8"/>
  <c r="G152" i="8" l="1"/>
  <c r="J174" i="8"/>
  <c r="H152" i="8"/>
  <c r="H9" i="8"/>
  <c r="H122" i="8"/>
  <c r="G9" i="8"/>
  <c r="F9" i="8"/>
  <c r="F152" i="8"/>
  <c r="I152" i="8"/>
  <c r="G174" i="8"/>
  <c r="F122" i="8"/>
  <c r="G122" i="8"/>
  <c r="I122" i="8"/>
  <c r="I9" i="8"/>
  <c r="H174" i="8" l="1"/>
  <c r="F174" i="8"/>
  <c r="I174" i="8"/>
</calcChain>
</file>

<file path=xl/sharedStrings.xml><?xml version="1.0" encoding="utf-8"?>
<sst xmlns="http://schemas.openxmlformats.org/spreadsheetml/2006/main" count="182" uniqueCount="159">
  <si>
    <t>Escuela Politécnica Superior</t>
  </si>
  <si>
    <t>Facultad de Ciencias</t>
  </si>
  <si>
    <t>Facultad de Derecho</t>
  </si>
  <si>
    <t>Facultad de Filosofía y Letras</t>
  </si>
  <si>
    <t>Facultad de Medicina</t>
  </si>
  <si>
    <t>Facultad de Educación</t>
  </si>
  <si>
    <t>Facultad de Veterinaria</t>
  </si>
  <si>
    <t>Facultad de Economía y Empresa</t>
  </si>
  <si>
    <t>Licenciado en Economía</t>
  </si>
  <si>
    <t>Licenciado en Administración y Dirección de Empresas</t>
  </si>
  <si>
    <t>Graduado en Arquitectura</t>
  </si>
  <si>
    <t>Ingeniero en Informática</t>
  </si>
  <si>
    <t>Ingeniero de Telecomunicación</t>
  </si>
  <si>
    <t>Ingeniero Químico</t>
  </si>
  <si>
    <t>Ingeniero Industrial</t>
  </si>
  <si>
    <t>Diplomado en Ciencias Empresariales</t>
  </si>
  <si>
    <t>Ingeniero Técnico Industrial, especialidad Química Industrial</t>
  </si>
  <si>
    <t>Graduado en Ingeniería Agroalimentaria y del Medio Rural</t>
  </si>
  <si>
    <t>Graduado en Ciencias Ambientales</t>
  </si>
  <si>
    <t>Diplomado en Enfermería</t>
  </si>
  <si>
    <t>Graduado en Enfermería</t>
  </si>
  <si>
    <t>Maestro, Educación Infantil</t>
  </si>
  <si>
    <t>Maestro, Educación Primaria</t>
  </si>
  <si>
    <t>Maestro, Educación Física</t>
  </si>
  <si>
    <t>Graduado en Magisterio en Educación Primaria</t>
  </si>
  <si>
    <t>Graduado en Magisterio en Educación Infantil</t>
  </si>
  <si>
    <t>Licenciado en Humanidades</t>
  </si>
  <si>
    <t>Diplomado en Relaciones Laborales</t>
  </si>
  <si>
    <t>Diplomado en Gestión y Administración Pública</t>
  </si>
  <si>
    <t>Graduado en Gestión y Administración Pública</t>
  </si>
  <si>
    <t>Graduado en Administración y Dirección de Empresas</t>
  </si>
  <si>
    <t>Diplomado en Nutrición Humana y Dietética</t>
  </si>
  <si>
    <t>Graduado en Odontología</t>
  </si>
  <si>
    <t>Graduado en Nutrición Humana y Dietética</t>
  </si>
  <si>
    <t>Graduado en Ciencias de la Actividad Física y del Deporte</t>
  </si>
  <si>
    <t>Graduado en Medicina</t>
  </si>
  <si>
    <t>Licenciado en Ciencias de la Actividad Física y del Deporte</t>
  </si>
  <si>
    <t>Licenciado en Odontología</t>
  </si>
  <si>
    <t>Maestro, Lengua Extranjera</t>
  </si>
  <si>
    <t>Graduado en Psicología</t>
  </si>
  <si>
    <t>Graduado en Bellas Artes</t>
  </si>
  <si>
    <t>Licenciado en Ciencias del Trabajo</t>
  </si>
  <si>
    <t>Licenciado en Bellas Artes</t>
  </si>
  <si>
    <t>Ingeniero Técnico en Informática de Gestión</t>
  </si>
  <si>
    <t>Ingeniero Técnico de Telecomunicación, Sistemas Electrónicos</t>
  </si>
  <si>
    <t>Graduado en Ingeniería Informática</t>
  </si>
  <si>
    <t>Graduado en Ingeniería Electrónica y Automática</t>
  </si>
  <si>
    <t>Ingeniero Técnico Agrícola Esp. Industrias Agrarias y Alimentarias</t>
  </si>
  <si>
    <t>Ingeniero Técnico Agrícola Esp. Hortofruticultura y Jardinería</t>
  </si>
  <si>
    <t>Ingeniero Técnico Industrial Esp. Electrónica Industrial</t>
  </si>
  <si>
    <t>Arquitecto Técnico</t>
  </si>
  <si>
    <t>Ingeniero Técnico en Informática de Sistemas</t>
  </si>
  <si>
    <t>Ingeniero Técnico Industrial, especialidad Mecánica</t>
  </si>
  <si>
    <t>Ingeniero Técnico de Obras Públicas, esp. Construcciones Civiles</t>
  </si>
  <si>
    <t>Graduado en Arquitectura Técnica</t>
  </si>
  <si>
    <t>Graduado en Ingeniería Civil</t>
  </si>
  <si>
    <t>Graduado en Ingeniería Mecatrónica</t>
  </si>
  <si>
    <t>Graduado en Ingeniería de Organización Industrial</t>
  </si>
  <si>
    <t>Diplomado en Estadística</t>
  </si>
  <si>
    <t>Diplomado en Óptica y Optometría</t>
  </si>
  <si>
    <t>Graduado en Biotecnología</t>
  </si>
  <si>
    <t>Graduado en Física</t>
  </si>
  <si>
    <t>Graduado en Química</t>
  </si>
  <si>
    <t>Graduado en Geología</t>
  </si>
  <si>
    <t>Graduado en Óptica y Optometría</t>
  </si>
  <si>
    <t>Graduado en Matemáticas</t>
  </si>
  <si>
    <t>Licenciado en Bioquímica</t>
  </si>
  <si>
    <t>Licenciado en Química</t>
  </si>
  <si>
    <t>Licenciado en Física</t>
  </si>
  <si>
    <t>Licenciado en Geología</t>
  </si>
  <si>
    <t>Licenciado en Matemáticas</t>
  </si>
  <si>
    <t>Graduado en Derecho</t>
  </si>
  <si>
    <t>Licenciado en Derecho</t>
  </si>
  <si>
    <t>Diplomado en Biblioteconomía y Documentación</t>
  </si>
  <si>
    <t>Graduado en Estudios Ingleses</t>
  </si>
  <si>
    <t>Graduado en Historia</t>
  </si>
  <si>
    <t>Graduado en Geografía y Ordenación del Territorio</t>
  </si>
  <si>
    <t>Graduado en Historia del Arte</t>
  </si>
  <si>
    <t>Graduado en Estudios Clásicos</t>
  </si>
  <si>
    <t>Graduado en Filología Hispánica</t>
  </si>
  <si>
    <t>Graduado en Información y Documentación</t>
  </si>
  <si>
    <t>Graduado en Filosofía</t>
  </si>
  <si>
    <t>Graduado en Periodismo</t>
  </si>
  <si>
    <t>Graduado en Lenguas Modernas</t>
  </si>
  <si>
    <t>Licenciado en Filología Inglesa</t>
  </si>
  <si>
    <t>Licenciado en Filología Francesa</t>
  </si>
  <si>
    <t>Licenciado en Filología Clásica</t>
  </si>
  <si>
    <t>Licenciado en Geografía</t>
  </si>
  <si>
    <t>Licenciado en Historia</t>
  </si>
  <si>
    <t>Licenciado en Historia del Arte</t>
  </si>
  <si>
    <t>Licenciado en Filosofía</t>
  </si>
  <si>
    <t>Licenciado en Filología Hispánica</t>
  </si>
  <si>
    <t>Licenciado en Medicina</t>
  </si>
  <si>
    <t>Maestro, Educación Especial</t>
  </si>
  <si>
    <t>Maestro, Educación Musical</t>
  </si>
  <si>
    <t>Maestro, Audición y Lenguaje</t>
  </si>
  <si>
    <t>Licenciado en Psicopedagogía</t>
  </si>
  <si>
    <t>Diplomado en Trabajo Social</t>
  </si>
  <si>
    <t>Graduado en Relaciones Laborales y Recursos Humanos</t>
  </si>
  <si>
    <t>Graduado en Trabajo Social</t>
  </si>
  <si>
    <t>Graduado en Fisioterapia</t>
  </si>
  <si>
    <t>Graduado en Terapia Ocupacional</t>
  </si>
  <si>
    <t>Graduado en Veterinaria</t>
  </si>
  <si>
    <t>Graduado en Ciencia y Tecnología de los Alimentos</t>
  </si>
  <si>
    <t>Licenciado en Veterinaria</t>
  </si>
  <si>
    <t>Licenciado en Ciencia y Tecnología de los Alimentos</t>
  </si>
  <si>
    <t>Ingeniero Técnico Industrial, Química Industrial</t>
  </si>
  <si>
    <t>Ingeniero Técnico Industrial, Electricidad</t>
  </si>
  <si>
    <t>Ingeniero Técnico Industrial, Mecánica</t>
  </si>
  <si>
    <t>Ingeniero Técnico en Diseño Industrial</t>
  </si>
  <si>
    <t>Graduado en Estudios en Arquitectura</t>
  </si>
  <si>
    <t>Graduado en Ingeniería Eléctrica</t>
  </si>
  <si>
    <t>Graduado en Ingeniería Mecánica</t>
  </si>
  <si>
    <t>Graduado en Ingeniería Química</t>
  </si>
  <si>
    <t>Graduado en Ingeniería de Tecnologías Industriales</t>
  </si>
  <si>
    <t>Graduado en Ingeniería en Diseño Industrial y Desarrollo de Producto</t>
  </si>
  <si>
    <t>Graduado en Finanzas y Contabilidad</t>
  </si>
  <si>
    <t>Graduado en Marketing e Investigación de Mercados</t>
  </si>
  <si>
    <t>Graduado en Economía</t>
  </si>
  <si>
    <t>Diplomado en Turismo</t>
  </si>
  <si>
    <t>Graduado en Turismo</t>
  </si>
  <si>
    <t>Ingeniero Técnico Agrícola (Explotaciones Agropecuarias)</t>
  </si>
  <si>
    <t>Licenciado en Medicina y Cirugía</t>
  </si>
  <si>
    <t>Diplomado en Terapia Ocupacional</t>
  </si>
  <si>
    <t>Ingeniero Técnico Industrial, Electrónica Industrial</t>
  </si>
  <si>
    <t xml:space="preserve">Centro Universitario de la Defensa </t>
  </si>
  <si>
    <t>Escuela de Ingeniería y Arquitectura</t>
  </si>
  <si>
    <t>E.U. de Turismo</t>
  </si>
  <si>
    <t>E.U. Politécnica de La Almunia</t>
  </si>
  <si>
    <t>E.U. Politécnica</t>
  </si>
  <si>
    <t>Facultad de Ciencias Sociales y Humanas</t>
  </si>
  <si>
    <t>Facultad de Ciencias Sociales y del Trabajo</t>
  </si>
  <si>
    <t>Facultad de Ciencias Humanas y de la Educación</t>
  </si>
  <si>
    <t>Facultad de Ciencias de la Salud y del Deporte</t>
  </si>
  <si>
    <t>Facultad de Ciencias de la Salud</t>
  </si>
  <si>
    <t>Facultad de Empresa y Gestión Pública</t>
  </si>
  <si>
    <t>CENTRO - TITULACIÓN</t>
  </si>
  <si>
    <t>ZARAGOZA</t>
  </si>
  <si>
    <t>HUESCA</t>
  </si>
  <si>
    <t>TERUEL</t>
  </si>
  <si>
    <t>TOTAL UNIVERSIDAD</t>
  </si>
  <si>
    <t>13/14</t>
  </si>
  <si>
    <t>14/15</t>
  </si>
  <si>
    <t>11/12</t>
  </si>
  <si>
    <t>12/13</t>
  </si>
  <si>
    <t xml:space="preserve">Ingeniero Agrónomo </t>
  </si>
  <si>
    <t>E.U. de Enfermería</t>
  </si>
  <si>
    <t>Fuente: Datuz</t>
  </si>
  <si>
    <t>15/16</t>
  </si>
  <si>
    <t>16/17</t>
  </si>
  <si>
    <t>17/18</t>
  </si>
  <si>
    <t>18/19</t>
  </si>
  <si>
    <t>19/20</t>
  </si>
  <si>
    <t>20/21</t>
  </si>
  <si>
    <t>21/22</t>
  </si>
  <si>
    <t>22/23</t>
  </si>
  <si>
    <t>23/24</t>
  </si>
  <si>
    <t>Graduado en Ingeniería de Tecnologías de Telecomunicación</t>
  </si>
  <si>
    <t>Datos: 01-04-2025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</si>
</sst>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6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49" fontId="1" fillId="0" borderId="0" xfId="0" applyNumberFormat="1" applyFont="1"/>
    <xf numFmtId="0" fontId="2" fillId="0" borderId="0" xfId="0" applyFont="1"/>
    <xf numFmtId="3" fontId="1" fillId="0" borderId="0" xfId="0" applyNumberFormat="1" applyFont="1"/>
    <xf numFmtId="3" fontId="3" fillId="0" borderId="0" xfId="0" applyNumberFormat="1" applyFont="1"/>
    <xf numFmtId="3" fontId="1" fillId="0" borderId="1" xfId="0" applyNumberFormat="1" applyFont="1" applyBorder="1"/>
    <xf numFmtId="0" fontId="1" fillId="0" borderId="0" xfId="0" applyFont="1" applyAlignment="1">
      <alignment horizontal="left" vertical="top"/>
    </xf>
    <xf numFmtId="3" fontId="1" fillId="0" borderId="1" xfId="0" applyNumberFormat="1" applyFont="1" applyFill="1" applyBorder="1"/>
    <xf numFmtId="0" fontId="1" fillId="0" borderId="1" xfId="0" applyFont="1" applyBorder="1" applyAlignment="1">
      <alignment horizontal="left" wrapText="1" indent="3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 indent="3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2" fillId="4" borderId="1" xfId="0" applyNumberFormat="1" applyFont="1" applyFill="1" applyBorder="1"/>
    <xf numFmtId="49" fontId="2" fillId="4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/>
    <xf numFmtId="3" fontId="2" fillId="2" borderId="1" xfId="0" applyNumberFormat="1" applyFont="1" applyFill="1" applyBorder="1"/>
    <xf numFmtId="0" fontId="1" fillId="0" borderId="2" xfId="0" applyFont="1" applyBorder="1" applyAlignment="1">
      <alignment horizontal="left" vertical="center" wrapText="1" indent="3"/>
    </xf>
    <xf numFmtId="3" fontId="1" fillId="0" borderId="2" xfId="0" applyNumberFormat="1" applyFont="1" applyBorder="1"/>
    <xf numFmtId="0" fontId="1" fillId="0" borderId="3" xfId="0" applyFont="1" applyBorder="1" applyAlignment="1">
      <alignment horizontal="left" vertical="center" wrapText="1" indent="3"/>
    </xf>
    <xf numFmtId="3" fontId="1" fillId="0" borderId="3" xfId="0" applyNumberFormat="1" applyFont="1" applyBorder="1"/>
    <xf numFmtId="3" fontId="1" fillId="3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2" fillId="4" borderId="1" xfId="0" applyFont="1" applyFill="1" applyBorder="1" applyAlignment="1"/>
    <xf numFmtId="3" fontId="2" fillId="4" borderId="1" xfId="0" applyNumberFormat="1" applyFont="1" applyFill="1" applyBorder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49" fontId="7" fillId="4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/>
    <xf numFmtId="3" fontId="6" fillId="0" borderId="1" xfId="0" applyNumberFormat="1" applyFont="1" applyBorder="1"/>
    <xf numFmtId="3" fontId="6" fillId="0" borderId="1" xfId="0" applyNumberFormat="1" applyFont="1" applyBorder="1" applyAlignment="1">
      <alignment vertical="center"/>
    </xf>
    <xf numFmtId="3" fontId="6" fillId="0" borderId="2" xfId="0" applyNumberFormat="1" applyFont="1" applyBorder="1"/>
    <xf numFmtId="3" fontId="6" fillId="0" borderId="3" xfId="0" applyNumberFormat="1" applyFont="1" applyBorder="1"/>
    <xf numFmtId="3" fontId="7" fillId="4" borderId="1" xfId="0" applyNumberFormat="1" applyFont="1" applyFill="1" applyBorder="1"/>
    <xf numFmtId="3" fontId="6" fillId="3" borderId="1" xfId="0" applyNumberFormat="1" applyFont="1" applyFill="1" applyBorder="1"/>
    <xf numFmtId="3" fontId="6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 indent="3"/>
    </xf>
    <xf numFmtId="0" fontId="2" fillId="5" borderId="1" xfId="0" applyFont="1" applyFill="1" applyBorder="1" applyAlignment="1"/>
    <xf numFmtId="3" fontId="2" fillId="5" borderId="1" xfId="0" applyNumberFormat="1" applyFont="1" applyFill="1" applyBorder="1"/>
    <xf numFmtId="3" fontId="7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2438401</xdr:colOff>
      <xdr:row>1</xdr:row>
      <xdr:rowOff>123825</xdr:rowOff>
    </xdr:from>
    <xdr:to>
      <xdr:col>10</xdr:col>
      <xdr:colOff>190500</xdr:colOff>
      <xdr:row>6</xdr:row>
      <xdr:rowOff>114300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38401" y="276225"/>
          <a:ext cx="3990974" cy="7810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1"/>
            <a:t> Estadística de estudiantes que han </a:t>
          </a:r>
          <a:r>
            <a:rPr lang="es-ES" sz="1200" b="1" u="sng"/>
            <a:t>finalizado estudios</a:t>
          </a:r>
          <a:r>
            <a:rPr lang="es-ES" sz="1200" b="1" u="none"/>
            <a:t> </a:t>
          </a:r>
          <a:r>
            <a:rPr lang="es-ES" sz="1200" b="1"/>
            <a:t>de Grado y Primer y Segundo Ciclo </a:t>
          </a:r>
        </a:p>
        <a:p>
          <a:pPr algn="ctr"/>
          <a:r>
            <a:rPr lang="es-ES" sz="1200" b="1"/>
            <a:t>desde el curso 2011/2012</a:t>
          </a:r>
          <a:r>
            <a:rPr lang="es-ES" sz="1200" b="1" baseline="0"/>
            <a:t> </a:t>
          </a:r>
          <a:r>
            <a:rPr lang="es-ES" sz="1200" b="1"/>
            <a:t>hasta el 2023/2024 </a:t>
          </a:r>
        </a:p>
      </xdr:txBody>
    </xdr:sp>
    <xdr:clientData/>
  </xdr:twoCellAnchor>
  <xdr:twoCellAnchor editAs="oneCell">
    <xdr:from>
      <xdr:col>0</xdr:col>
      <xdr:colOff>320386</xdr:colOff>
      <xdr:row>2</xdr:row>
      <xdr:rowOff>60614</xdr:rowOff>
    </xdr:from>
    <xdr:to>
      <xdr:col>0</xdr:col>
      <xdr:colOff>2012386</xdr:colOff>
      <xdr:row>6</xdr:row>
      <xdr:rowOff>13160</xdr:rowOff>
    </xdr:to>
    <xdr:pic>
      <xdr:nvPicPr>
        <xdr:cNvPr id="4" name="Imagen 3" descr="https://gic.unizar.es/sites/gic/files/2024-11/logo%20seccion%20de%20grado%20y%20master%201474-01_0.png">
          <a:extLst>
            <a:ext uri="{FF2B5EF4-FFF2-40B4-BE49-F238E27FC236}">
              <a16:creationId xmlns:a16="http://schemas.microsoft.com/office/drawing/2014/main" id="{9A73651F-0EA2-45FD-9644-932D135E6B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386" y="398319"/>
          <a:ext cx="1692000" cy="57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5"/>
  <sheetViews>
    <sheetView tabSelected="1" zoomScale="110" zoomScaleNormal="110" workbookViewId="0">
      <selection activeCell="Q12" sqref="Q12"/>
    </sheetView>
  </sheetViews>
  <sheetFormatPr baseColWidth="10" defaultRowHeight="12" x14ac:dyDescent="0.2"/>
  <cols>
    <col min="1" max="1" width="47.42578125" style="1" customWidth="1"/>
    <col min="2" max="5" width="5.140625" style="6" bestFit="1" customWidth="1"/>
    <col min="6" max="6" width="5" style="6" customWidth="1"/>
    <col min="7" max="13" width="5.140625" style="1" bestFit="1" customWidth="1"/>
    <col min="14" max="14" width="5.140625" style="33" bestFit="1" customWidth="1"/>
    <col min="15" max="15" width="8.42578125" style="16" customWidth="1"/>
    <col min="16" max="16" width="11.85546875" style="16" customWidth="1"/>
    <col min="17" max="16384" width="11.42578125" style="1"/>
  </cols>
  <sheetData>
    <row r="2" spans="1:16" ht="14.25" customHeight="1" x14ac:dyDescent="0.2">
      <c r="B2" s="1"/>
      <c r="C2" s="1"/>
      <c r="D2" s="1"/>
      <c r="E2" s="1"/>
      <c r="F2" s="1"/>
    </row>
    <row r="3" spans="1:16" ht="12" customHeight="1" x14ac:dyDescent="0.2">
      <c r="B3" s="1"/>
      <c r="C3" s="1"/>
      <c r="D3" s="1"/>
      <c r="E3" s="1"/>
      <c r="F3" s="1"/>
    </row>
    <row r="4" spans="1:16" ht="12" customHeight="1" x14ac:dyDescent="0.2">
      <c r="B4" s="1"/>
      <c r="C4" s="1"/>
      <c r="D4" s="1"/>
      <c r="E4" s="1"/>
      <c r="F4" s="1"/>
    </row>
    <row r="5" spans="1:16" ht="12" customHeight="1" x14ac:dyDescent="0.2">
      <c r="B5" s="1"/>
      <c r="C5" s="1"/>
      <c r="D5" s="1"/>
      <c r="E5" s="1"/>
      <c r="F5" s="1"/>
      <c r="N5" s="34" t="s">
        <v>158</v>
      </c>
    </row>
    <row r="6" spans="1:16" s="2" customFormat="1" ht="12" customHeight="1" x14ac:dyDescent="0.25">
      <c r="E6" s="9"/>
      <c r="N6" s="34" t="s">
        <v>147</v>
      </c>
      <c r="O6" s="17"/>
      <c r="P6" s="17"/>
    </row>
    <row r="7" spans="1:16" s="2" customFormat="1" ht="24.75" customHeight="1" x14ac:dyDescent="0.25">
      <c r="F7" s="3"/>
      <c r="N7" s="35"/>
      <c r="O7" s="17"/>
      <c r="P7" s="17"/>
    </row>
    <row r="8" spans="1:16" s="4" customFormat="1" ht="15" x14ac:dyDescent="0.25">
      <c r="A8" s="19" t="s">
        <v>136</v>
      </c>
      <c r="B8" s="20" t="s">
        <v>143</v>
      </c>
      <c r="C8" s="20" t="s">
        <v>144</v>
      </c>
      <c r="D8" s="20" t="s">
        <v>141</v>
      </c>
      <c r="E8" s="20" t="s">
        <v>142</v>
      </c>
      <c r="F8" s="20" t="s">
        <v>148</v>
      </c>
      <c r="G8" s="20" t="s">
        <v>149</v>
      </c>
      <c r="H8" s="20" t="s">
        <v>150</v>
      </c>
      <c r="I8" s="20" t="s">
        <v>151</v>
      </c>
      <c r="J8" s="20" t="s">
        <v>152</v>
      </c>
      <c r="K8" s="20" t="s">
        <v>153</v>
      </c>
      <c r="L8" s="20" t="s">
        <v>154</v>
      </c>
      <c r="M8" s="20" t="s">
        <v>155</v>
      </c>
      <c r="N8" s="36" t="s">
        <v>156</v>
      </c>
      <c r="O8" s="28"/>
      <c r="P8" s="15"/>
    </row>
    <row r="9" spans="1:16" s="5" customFormat="1" ht="15" x14ac:dyDescent="0.25">
      <c r="A9" s="21" t="s">
        <v>137</v>
      </c>
      <c r="B9" s="22">
        <v>4389</v>
      </c>
      <c r="C9" s="22">
        <v>4112</v>
      </c>
      <c r="D9" s="22">
        <v>4988</v>
      </c>
      <c r="E9" s="22">
        <v>4460</v>
      </c>
      <c r="F9" s="22">
        <f>F10+F30+F44+F50+F55+F58+F66+F76+F96+F100+F105+F107+F110</f>
        <v>3205</v>
      </c>
      <c r="G9" s="22">
        <f>G10+G30+G44+G50+G55+G58+G66+G76+G96+G100+G105+G107+G110</f>
        <v>3372</v>
      </c>
      <c r="H9" s="22">
        <f>H10+H30+H44+H50+H55+H58+H66+H76+H96+H100+H107+H110+H105</f>
        <v>3533</v>
      </c>
      <c r="I9" s="22">
        <f>I10+I30+I44+I50+I55+I58+I66+I76+I96+I100+I107+I110+I105</f>
        <v>3652</v>
      </c>
      <c r="J9" s="22">
        <f>SUM(J10,J30,J44,J50,J55,J58,J66,J76,J96,J100,J105,J107,J110)</f>
        <v>3851</v>
      </c>
      <c r="K9" s="22">
        <f>SUM(K10,K30,K50,K55,K58,K66,K76,K96,K100,K105,K107,K110,K44)</f>
        <v>3834</v>
      </c>
      <c r="L9" s="22">
        <f>SUM(L10,L30,L50,L55,L58,L66,L76,L96,L100,L105,L107,L110,L44)</f>
        <v>3559</v>
      </c>
      <c r="M9" s="22">
        <f>SUM(M10,M30,M44,M50,M55,M58,M66,M76,M96,M100,M105,M107,M110)</f>
        <v>3582</v>
      </c>
      <c r="N9" s="37">
        <f>SUM(N10,N30,N44,N50,N55,N58,N66,N76,N96,N100,N105,N107,N110)</f>
        <v>3612</v>
      </c>
      <c r="O9" s="28"/>
      <c r="P9" s="18"/>
    </row>
    <row r="10" spans="1:16" s="5" customFormat="1" x14ac:dyDescent="0.2">
      <c r="A10" s="46" t="s">
        <v>126</v>
      </c>
      <c r="B10" s="47">
        <v>710</v>
      </c>
      <c r="C10" s="47">
        <v>740</v>
      </c>
      <c r="D10" s="47">
        <v>777</v>
      </c>
      <c r="E10" s="47">
        <v>933</v>
      </c>
      <c r="F10" s="47">
        <f>SUM(F11:F24)</f>
        <v>484</v>
      </c>
      <c r="G10" s="47">
        <f>SUM(G11:G24)</f>
        <v>552</v>
      </c>
      <c r="H10" s="47">
        <f>SUM(H11:H24)</f>
        <v>541</v>
      </c>
      <c r="I10" s="47">
        <f>SUM(I11:I24)</f>
        <v>579</v>
      </c>
      <c r="J10" s="47">
        <f>SUM(J11:J29)</f>
        <v>536</v>
      </c>
      <c r="K10" s="47">
        <f>SUM(K11:K20)</f>
        <v>584</v>
      </c>
      <c r="L10" s="47">
        <f>SUM(L11:L20)</f>
        <v>514</v>
      </c>
      <c r="M10" s="47">
        <f>SUM(M11:M29)</f>
        <v>474</v>
      </c>
      <c r="N10" s="47">
        <f>SUM(N12:N20)</f>
        <v>593</v>
      </c>
      <c r="O10" s="16"/>
      <c r="P10" s="18"/>
    </row>
    <row r="11" spans="1:16" x14ac:dyDescent="0.2">
      <c r="A11" s="14" t="s">
        <v>10</v>
      </c>
      <c r="B11" s="8"/>
      <c r="C11" s="8"/>
      <c r="D11" s="8">
        <v>3</v>
      </c>
      <c r="E11" s="8"/>
      <c r="F11" s="8">
        <v>3</v>
      </c>
      <c r="G11" s="8">
        <v>1</v>
      </c>
      <c r="H11" s="8"/>
      <c r="I11" s="8"/>
      <c r="J11" s="8"/>
      <c r="K11" s="8"/>
      <c r="L11" s="8"/>
      <c r="M11" s="8"/>
      <c r="N11" s="38"/>
    </row>
    <row r="12" spans="1:16" x14ac:dyDescent="0.2">
      <c r="A12" s="14" t="s">
        <v>110</v>
      </c>
      <c r="B12" s="8"/>
      <c r="C12" s="8">
        <v>18</v>
      </c>
      <c r="D12" s="8">
        <v>35</v>
      </c>
      <c r="E12" s="8">
        <v>49</v>
      </c>
      <c r="F12" s="8">
        <v>52</v>
      </c>
      <c r="G12" s="8">
        <v>49</v>
      </c>
      <c r="H12" s="8">
        <v>47</v>
      </c>
      <c r="I12" s="8">
        <v>49</v>
      </c>
      <c r="J12" s="8">
        <v>53</v>
      </c>
      <c r="K12" s="8">
        <v>39</v>
      </c>
      <c r="L12" s="10">
        <v>33</v>
      </c>
      <c r="M12" s="10">
        <v>30</v>
      </c>
      <c r="N12" s="43">
        <v>53</v>
      </c>
    </row>
    <row r="13" spans="1:16" ht="17.25" customHeight="1" x14ac:dyDescent="0.2">
      <c r="A13" s="14" t="s">
        <v>114</v>
      </c>
      <c r="B13" s="12"/>
      <c r="C13" s="12"/>
      <c r="D13" s="12">
        <v>56</v>
      </c>
      <c r="E13" s="12">
        <v>105</v>
      </c>
      <c r="F13" s="12">
        <v>73</v>
      </c>
      <c r="G13" s="12">
        <v>91</v>
      </c>
      <c r="H13" s="12">
        <v>101</v>
      </c>
      <c r="I13" s="12">
        <v>126</v>
      </c>
      <c r="J13" s="12">
        <v>116</v>
      </c>
      <c r="K13" s="12">
        <v>127</v>
      </c>
      <c r="L13" s="13">
        <v>106</v>
      </c>
      <c r="M13" s="13">
        <v>89</v>
      </c>
      <c r="N13" s="44">
        <v>105</v>
      </c>
    </row>
    <row r="14" spans="1:16" ht="24" x14ac:dyDescent="0.2">
      <c r="A14" s="45" t="s">
        <v>157</v>
      </c>
      <c r="B14" s="27"/>
      <c r="C14" s="27"/>
      <c r="D14" s="27">
        <v>25</v>
      </c>
      <c r="E14" s="27">
        <v>29</v>
      </c>
      <c r="F14" s="27">
        <v>16</v>
      </c>
      <c r="G14" s="27">
        <v>26</v>
      </c>
      <c r="H14" s="27">
        <v>40</v>
      </c>
      <c r="I14" s="27">
        <v>40</v>
      </c>
      <c r="J14" s="27">
        <v>32</v>
      </c>
      <c r="K14" s="27">
        <v>42</v>
      </c>
      <c r="L14" s="27">
        <v>24</v>
      </c>
      <c r="M14" s="27">
        <v>38</v>
      </c>
      <c r="N14" s="44">
        <v>33</v>
      </c>
      <c r="O14" s="17"/>
    </row>
    <row r="15" spans="1:16" x14ac:dyDescent="0.2">
      <c r="A15" s="14" t="s">
        <v>111</v>
      </c>
      <c r="B15" s="8"/>
      <c r="C15" s="8"/>
      <c r="D15" s="8">
        <v>19</v>
      </c>
      <c r="E15" s="8">
        <v>36</v>
      </c>
      <c r="F15" s="8">
        <v>17</v>
      </c>
      <c r="G15" s="8">
        <v>35</v>
      </c>
      <c r="H15" s="8">
        <v>36</v>
      </c>
      <c r="I15" s="8">
        <v>46</v>
      </c>
      <c r="J15" s="8">
        <v>35</v>
      </c>
      <c r="K15" s="8">
        <v>39</v>
      </c>
      <c r="L15" s="10">
        <v>27</v>
      </c>
      <c r="M15" s="10">
        <v>24</v>
      </c>
      <c r="N15" s="43">
        <v>32</v>
      </c>
      <c r="O15" s="17"/>
    </row>
    <row r="16" spans="1:16" ht="15" customHeight="1" x14ac:dyDescent="0.2">
      <c r="A16" s="14" t="s">
        <v>46</v>
      </c>
      <c r="B16" s="12"/>
      <c r="C16" s="12"/>
      <c r="D16" s="12">
        <v>10</v>
      </c>
      <c r="E16" s="12">
        <v>30</v>
      </c>
      <c r="F16" s="12">
        <v>28</v>
      </c>
      <c r="G16" s="12">
        <v>27</v>
      </c>
      <c r="H16" s="12">
        <v>43</v>
      </c>
      <c r="I16" s="12">
        <v>51</v>
      </c>
      <c r="J16" s="12">
        <v>40</v>
      </c>
      <c r="K16" s="12">
        <v>43</v>
      </c>
      <c r="L16" s="13">
        <v>40</v>
      </c>
      <c r="M16" s="13">
        <v>46</v>
      </c>
      <c r="N16" s="44">
        <v>42</v>
      </c>
    </row>
    <row r="17" spans="1:16" ht="26.25" customHeight="1" x14ac:dyDescent="0.2">
      <c r="A17" s="14" t="s">
        <v>115</v>
      </c>
      <c r="B17" s="12">
        <v>36</v>
      </c>
      <c r="C17" s="12">
        <v>84</v>
      </c>
      <c r="D17" s="12">
        <v>68</v>
      </c>
      <c r="E17" s="12">
        <v>71</v>
      </c>
      <c r="F17" s="12">
        <v>42</v>
      </c>
      <c r="G17" s="12">
        <v>49</v>
      </c>
      <c r="H17" s="12">
        <v>61</v>
      </c>
      <c r="I17" s="12">
        <v>55</v>
      </c>
      <c r="J17" s="12">
        <v>63</v>
      </c>
      <c r="K17" s="12">
        <v>58</v>
      </c>
      <c r="L17" s="13">
        <v>68</v>
      </c>
      <c r="M17" s="13">
        <v>68</v>
      </c>
      <c r="N17" s="44">
        <v>79</v>
      </c>
    </row>
    <row r="18" spans="1:16" x14ac:dyDescent="0.2">
      <c r="A18" s="14" t="s">
        <v>45</v>
      </c>
      <c r="B18" s="8"/>
      <c r="C18" s="8"/>
      <c r="D18" s="8">
        <v>24</v>
      </c>
      <c r="E18" s="8">
        <v>36</v>
      </c>
      <c r="F18" s="8">
        <v>48</v>
      </c>
      <c r="G18" s="8">
        <v>40</v>
      </c>
      <c r="H18" s="8">
        <v>53</v>
      </c>
      <c r="I18" s="8">
        <v>53</v>
      </c>
      <c r="J18" s="8">
        <v>62</v>
      </c>
      <c r="K18" s="8">
        <v>67</v>
      </c>
      <c r="L18" s="10">
        <v>75</v>
      </c>
      <c r="M18" s="10">
        <v>60</v>
      </c>
      <c r="N18" s="43">
        <v>95</v>
      </c>
    </row>
    <row r="19" spans="1:16" x14ac:dyDescent="0.2">
      <c r="A19" s="14" t="s">
        <v>112</v>
      </c>
      <c r="B19" s="8"/>
      <c r="C19" s="8"/>
      <c r="D19" s="8">
        <v>48</v>
      </c>
      <c r="E19" s="8">
        <v>88</v>
      </c>
      <c r="F19" s="8">
        <v>80</v>
      </c>
      <c r="G19" s="8">
        <v>95</v>
      </c>
      <c r="H19" s="8">
        <v>124</v>
      </c>
      <c r="I19" s="8">
        <v>120</v>
      </c>
      <c r="J19" s="8">
        <v>94</v>
      </c>
      <c r="K19" s="8">
        <v>119</v>
      </c>
      <c r="L19" s="10">
        <v>113</v>
      </c>
      <c r="M19" s="10">
        <v>82</v>
      </c>
      <c r="N19" s="43">
        <v>95</v>
      </c>
    </row>
    <row r="20" spans="1:16" x14ac:dyDescent="0.2">
      <c r="A20" s="14" t="s">
        <v>113</v>
      </c>
      <c r="B20" s="8"/>
      <c r="C20" s="8"/>
      <c r="D20" s="8">
        <v>24</v>
      </c>
      <c r="E20" s="8">
        <v>53</v>
      </c>
      <c r="F20" s="8">
        <v>37</v>
      </c>
      <c r="G20" s="8">
        <v>23</v>
      </c>
      <c r="H20" s="8">
        <v>36</v>
      </c>
      <c r="I20" s="8">
        <v>39</v>
      </c>
      <c r="J20" s="8">
        <v>41</v>
      </c>
      <c r="K20" s="8">
        <v>50</v>
      </c>
      <c r="L20" s="10">
        <v>28</v>
      </c>
      <c r="M20" s="10">
        <v>37</v>
      </c>
      <c r="N20" s="43">
        <v>59</v>
      </c>
      <c r="O20" s="17"/>
    </row>
    <row r="21" spans="1:16" x14ac:dyDescent="0.2">
      <c r="A21" s="14" t="s">
        <v>12</v>
      </c>
      <c r="B21" s="8">
        <v>43</v>
      </c>
      <c r="C21" s="8">
        <v>29</v>
      </c>
      <c r="D21" s="8">
        <v>33</v>
      </c>
      <c r="E21" s="8">
        <v>28</v>
      </c>
      <c r="F21" s="8">
        <v>12</v>
      </c>
      <c r="G21" s="8">
        <v>24</v>
      </c>
      <c r="H21" s="8"/>
      <c r="I21" s="8"/>
      <c r="J21" s="8"/>
      <c r="K21" s="8"/>
      <c r="L21" s="8"/>
      <c r="M21" s="8"/>
      <c r="N21" s="38"/>
      <c r="O21" s="17"/>
    </row>
    <row r="22" spans="1:16" x14ac:dyDescent="0.2">
      <c r="A22" s="14" t="s">
        <v>11</v>
      </c>
      <c r="B22" s="8">
        <v>59</v>
      </c>
      <c r="C22" s="8">
        <v>47</v>
      </c>
      <c r="D22" s="8">
        <v>52</v>
      </c>
      <c r="E22" s="8">
        <v>35</v>
      </c>
      <c r="F22" s="8">
        <v>15</v>
      </c>
      <c r="G22" s="8">
        <v>34</v>
      </c>
      <c r="H22" s="8"/>
      <c r="I22" s="8"/>
      <c r="J22" s="8"/>
      <c r="K22" s="8"/>
      <c r="L22" s="8"/>
      <c r="M22" s="8"/>
      <c r="N22" s="38"/>
    </row>
    <row r="23" spans="1:16" x14ac:dyDescent="0.2">
      <c r="A23" s="14" t="s">
        <v>14</v>
      </c>
      <c r="B23" s="8">
        <v>136</v>
      </c>
      <c r="C23" s="8">
        <v>193</v>
      </c>
      <c r="D23" s="8">
        <v>171</v>
      </c>
      <c r="E23" s="8">
        <v>155</v>
      </c>
      <c r="F23" s="8">
        <v>54</v>
      </c>
      <c r="G23" s="8">
        <v>49</v>
      </c>
      <c r="H23" s="8"/>
      <c r="I23" s="8"/>
      <c r="J23" s="8"/>
      <c r="K23" s="8"/>
      <c r="L23" s="8"/>
      <c r="M23" s="8"/>
      <c r="N23" s="38"/>
    </row>
    <row r="24" spans="1:16" x14ac:dyDescent="0.2">
      <c r="A24" s="14" t="s">
        <v>13</v>
      </c>
      <c r="B24" s="8">
        <v>44</v>
      </c>
      <c r="C24" s="8">
        <v>27</v>
      </c>
      <c r="D24" s="8">
        <v>45</v>
      </c>
      <c r="E24" s="8">
        <v>23</v>
      </c>
      <c r="F24" s="8">
        <v>7</v>
      </c>
      <c r="G24" s="8">
        <v>9</v>
      </c>
      <c r="H24" s="8"/>
      <c r="I24" s="8"/>
      <c r="J24" s="8"/>
      <c r="K24" s="8"/>
      <c r="L24" s="8"/>
      <c r="M24" s="8"/>
      <c r="N24" s="38"/>
    </row>
    <row r="25" spans="1:16" x14ac:dyDescent="0.2">
      <c r="A25" s="14" t="s">
        <v>109</v>
      </c>
      <c r="B25" s="8">
        <v>33</v>
      </c>
      <c r="C25" s="8">
        <v>12</v>
      </c>
      <c r="D25" s="8">
        <v>5</v>
      </c>
      <c r="E25" s="8"/>
      <c r="F25" s="8"/>
      <c r="G25" s="8"/>
      <c r="H25" s="8"/>
      <c r="I25" s="8"/>
      <c r="J25" s="8"/>
      <c r="K25" s="8"/>
      <c r="L25" s="8"/>
      <c r="M25" s="8"/>
      <c r="N25" s="38"/>
    </row>
    <row r="26" spans="1:16" x14ac:dyDescent="0.2">
      <c r="A26" s="14" t="s">
        <v>107</v>
      </c>
      <c r="B26" s="8">
        <v>68</v>
      </c>
      <c r="C26" s="8">
        <v>66</v>
      </c>
      <c r="D26" s="8">
        <v>35</v>
      </c>
      <c r="E26" s="8">
        <v>34</v>
      </c>
      <c r="F26" s="8"/>
      <c r="G26" s="8"/>
      <c r="H26" s="8"/>
      <c r="I26" s="8"/>
      <c r="J26" s="8"/>
      <c r="K26" s="8"/>
      <c r="L26" s="8"/>
      <c r="M26" s="8"/>
      <c r="N26" s="38"/>
      <c r="O26" s="17"/>
    </row>
    <row r="27" spans="1:16" ht="18" customHeight="1" x14ac:dyDescent="0.2">
      <c r="A27" s="14" t="s">
        <v>124</v>
      </c>
      <c r="B27" s="12">
        <v>83</v>
      </c>
      <c r="C27" s="12">
        <v>95</v>
      </c>
      <c r="D27" s="12">
        <v>44</v>
      </c>
      <c r="E27" s="12">
        <v>87</v>
      </c>
      <c r="F27" s="12"/>
      <c r="G27" s="12"/>
      <c r="H27" s="12"/>
      <c r="I27" s="12"/>
      <c r="J27" s="12"/>
      <c r="K27" s="12"/>
      <c r="L27" s="12"/>
      <c r="M27" s="12"/>
      <c r="N27" s="39"/>
      <c r="O27" s="17"/>
    </row>
    <row r="28" spans="1:16" x14ac:dyDescent="0.2">
      <c r="A28" s="14" t="s">
        <v>108</v>
      </c>
      <c r="B28" s="8">
        <v>160</v>
      </c>
      <c r="C28" s="8">
        <v>133</v>
      </c>
      <c r="D28" s="8">
        <v>56</v>
      </c>
      <c r="E28" s="8">
        <v>52</v>
      </c>
      <c r="F28" s="8"/>
      <c r="G28" s="8"/>
      <c r="H28" s="8"/>
      <c r="I28" s="8"/>
      <c r="J28" s="8"/>
      <c r="K28" s="8"/>
      <c r="L28" s="8"/>
      <c r="M28" s="8"/>
      <c r="N28" s="38"/>
    </row>
    <row r="29" spans="1:16" ht="17.25" customHeight="1" x14ac:dyDescent="0.2">
      <c r="A29" s="14" t="s">
        <v>106</v>
      </c>
      <c r="B29" s="12">
        <v>48</v>
      </c>
      <c r="C29" s="12">
        <v>36</v>
      </c>
      <c r="D29" s="12">
        <v>24</v>
      </c>
      <c r="E29" s="12">
        <v>22</v>
      </c>
      <c r="F29" s="12"/>
      <c r="G29" s="12"/>
      <c r="H29" s="12"/>
      <c r="I29" s="12"/>
      <c r="J29" s="12"/>
      <c r="K29" s="12"/>
      <c r="L29" s="12"/>
      <c r="M29" s="12"/>
      <c r="N29" s="39"/>
    </row>
    <row r="30" spans="1:16" s="5" customFormat="1" x14ac:dyDescent="0.2">
      <c r="A30" s="46" t="s">
        <v>1</v>
      </c>
      <c r="B30" s="47">
        <v>199</v>
      </c>
      <c r="C30" s="47">
        <v>209</v>
      </c>
      <c r="D30" s="47">
        <v>328</v>
      </c>
      <c r="E30" s="47">
        <v>248</v>
      </c>
      <c r="F30" s="47">
        <f>SUM(F31:F43)</f>
        <v>242</v>
      </c>
      <c r="G30" s="47">
        <f>SUM(G31:G43)</f>
        <v>266</v>
      </c>
      <c r="H30" s="47">
        <f>SUM(H31:H43)</f>
        <v>266</v>
      </c>
      <c r="I30" s="47">
        <f>SUM(I31:I43)</f>
        <v>288</v>
      </c>
      <c r="J30" s="47">
        <f>SUM(J31:J43)</f>
        <v>329</v>
      </c>
      <c r="K30" s="47">
        <f>SUM(K31:K38)</f>
        <v>329</v>
      </c>
      <c r="L30" s="47">
        <f>SUM(L31:L38)</f>
        <v>338</v>
      </c>
      <c r="M30" s="47">
        <f>SUM(M31:M43)</f>
        <v>352</v>
      </c>
      <c r="N30" s="47">
        <f>SUM(N31:N38)</f>
        <v>369</v>
      </c>
      <c r="O30" s="16"/>
      <c r="P30" s="18"/>
    </row>
    <row r="31" spans="1:16" x14ac:dyDescent="0.2">
      <c r="A31" s="14" t="s">
        <v>58</v>
      </c>
      <c r="B31" s="8">
        <v>10</v>
      </c>
      <c r="C31" s="8">
        <v>7</v>
      </c>
      <c r="D31" s="8">
        <v>1</v>
      </c>
      <c r="E31" s="8"/>
      <c r="F31" s="8"/>
      <c r="G31" s="8"/>
      <c r="H31" s="8"/>
      <c r="I31" s="8"/>
      <c r="J31" s="8"/>
      <c r="K31" s="8"/>
      <c r="L31" s="8"/>
      <c r="M31" s="8"/>
      <c r="N31" s="38"/>
    </row>
    <row r="32" spans="1:16" x14ac:dyDescent="0.2">
      <c r="A32" s="14" t="s">
        <v>59</v>
      </c>
      <c r="B32" s="8">
        <v>20</v>
      </c>
      <c r="C32" s="8">
        <v>3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38"/>
      <c r="O32" s="17"/>
    </row>
    <row r="33" spans="1:16" x14ac:dyDescent="0.2">
      <c r="A33" s="14" t="s">
        <v>60</v>
      </c>
      <c r="B33" s="8"/>
      <c r="C33" s="8"/>
      <c r="D33" s="8">
        <v>48</v>
      </c>
      <c r="E33" s="8">
        <v>59</v>
      </c>
      <c r="F33" s="8">
        <v>58</v>
      </c>
      <c r="G33" s="8">
        <v>61</v>
      </c>
      <c r="H33" s="8">
        <v>63</v>
      </c>
      <c r="I33" s="8">
        <v>70</v>
      </c>
      <c r="J33" s="8">
        <v>52</v>
      </c>
      <c r="K33" s="8">
        <v>68</v>
      </c>
      <c r="L33" s="10">
        <v>64</v>
      </c>
      <c r="M33" s="10">
        <v>50</v>
      </c>
      <c r="N33" s="43">
        <v>66</v>
      </c>
      <c r="O33" s="17"/>
    </row>
    <row r="34" spans="1:16" x14ac:dyDescent="0.2">
      <c r="A34" s="14" t="s">
        <v>61</v>
      </c>
      <c r="B34" s="8"/>
      <c r="C34" s="8"/>
      <c r="D34" s="8">
        <v>20</v>
      </c>
      <c r="E34" s="8">
        <v>24</v>
      </c>
      <c r="F34" s="8">
        <v>38</v>
      </c>
      <c r="G34" s="8">
        <v>42</v>
      </c>
      <c r="H34" s="8">
        <v>33</v>
      </c>
      <c r="I34" s="8">
        <v>39</v>
      </c>
      <c r="J34" s="8">
        <v>60</v>
      </c>
      <c r="K34" s="8">
        <v>84</v>
      </c>
      <c r="L34" s="10">
        <v>63</v>
      </c>
      <c r="M34" s="10">
        <v>68</v>
      </c>
      <c r="N34" s="43">
        <v>85</v>
      </c>
    </row>
    <row r="35" spans="1:16" x14ac:dyDescent="0.2">
      <c r="A35" s="14" t="s">
        <v>63</v>
      </c>
      <c r="B35" s="8"/>
      <c r="C35" s="8">
        <v>5</v>
      </c>
      <c r="D35" s="8">
        <v>22</v>
      </c>
      <c r="E35" s="8">
        <v>28</v>
      </c>
      <c r="F35" s="8">
        <v>22</v>
      </c>
      <c r="G35" s="8">
        <v>11</v>
      </c>
      <c r="H35" s="8">
        <v>8</v>
      </c>
      <c r="I35" s="8">
        <v>23</v>
      </c>
      <c r="J35" s="8">
        <v>24</v>
      </c>
      <c r="K35" s="8">
        <v>24</v>
      </c>
      <c r="L35" s="10">
        <v>25</v>
      </c>
      <c r="M35" s="10">
        <v>16</v>
      </c>
      <c r="N35" s="43">
        <v>15</v>
      </c>
    </row>
    <row r="36" spans="1:16" x14ac:dyDescent="0.2">
      <c r="A36" s="14" t="s">
        <v>65</v>
      </c>
      <c r="B36" s="8"/>
      <c r="C36" s="8"/>
      <c r="D36" s="8">
        <v>12</v>
      </c>
      <c r="E36" s="8">
        <v>30</v>
      </c>
      <c r="F36" s="8">
        <v>28</v>
      </c>
      <c r="G36" s="8">
        <v>28</v>
      </c>
      <c r="H36" s="8">
        <v>27</v>
      </c>
      <c r="I36" s="8">
        <v>35</v>
      </c>
      <c r="J36" s="8">
        <v>28</v>
      </c>
      <c r="K36" s="8">
        <v>38</v>
      </c>
      <c r="L36" s="10">
        <v>60</v>
      </c>
      <c r="M36" s="10">
        <v>69</v>
      </c>
      <c r="N36" s="43">
        <v>88</v>
      </c>
    </row>
    <row r="37" spans="1:16" x14ac:dyDescent="0.2">
      <c r="A37" s="14" t="s">
        <v>64</v>
      </c>
      <c r="B37" s="8"/>
      <c r="C37" s="8">
        <v>22</v>
      </c>
      <c r="D37" s="8">
        <v>39</v>
      </c>
      <c r="E37" s="8">
        <v>29</v>
      </c>
      <c r="F37" s="8">
        <v>31</v>
      </c>
      <c r="G37" s="8">
        <v>38</v>
      </c>
      <c r="H37" s="8">
        <v>41</v>
      </c>
      <c r="I37" s="8">
        <v>43</v>
      </c>
      <c r="J37" s="8">
        <v>55</v>
      </c>
      <c r="K37" s="8">
        <v>45</v>
      </c>
      <c r="L37" s="10">
        <v>43</v>
      </c>
      <c r="M37" s="10">
        <v>38</v>
      </c>
      <c r="N37" s="43">
        <v>41</v>
      </c>
    </row>
    <row r="38" spans="1:16" x14ac:dyDescent="0.2">
      <c r="A38" s="14" t="s">
        <v>62</v>
      </c>
      <c r="B38" s="8"/>
      <c r="C38" s="8"/>
      <c r="D38" s="8">
        <v>20</v>
      </c>
      <c r="E38" s="8">
        <v>33</v>
      </c>
      <c r="F38" s="8">
        <v>58</v>
      </c>
      <c r="G38" s="8">
        <v>83</v>
      </c>
      <c r="H38" s="8">
        <v>94</v>
      </c>
      <c r="I38" s="8">
        <v>78</v>
      </c>
      <c r="J38" s="8">
        <v>110</v>
      </c>
      <c r="K38" s="8">
        <v>70</v>
      </c>
      <c r="L38" s="10">
        <v>83</v>
      </c>
      <c r="M38" s="10">
        <v>111</v>
      </c>
      <c r="N38" s="43">
        <v>74</v>
      </c>
      <c r="O38" s="17"/>
    </row>
    <row r="39" spans="1:16" x14ac:dyDescent="0.2">
      <c r="A39" s="14" t="s">
        <v>66</v>
      </c>
      <c r="B39" s="8">
        <v>26</v>
      </c>
      <c r="C39" s="8">
        <v>43</v>
      </c>
      <c r="D39" s="8">
        <v>33</v>
      </c>
      <c r="E39" s="8">
        <v>6</v>
      </c>
      <c r="F39" s="8">
        <v>1</v>
      </c>
      <c r="G39" s="8">
        <v>1</v>
      </c>
      <c r="H39" s="8"/>
      <c r="I39" s="8"/>
      <c r="J39" s="8"/>
      <c r="K39" s="8"/>
      <c r="L39" s="8"/>
      <c r="M39" s="8"/>
      <c r="N39" s="38"/>
      <c r="O39" s="17"/>
    </row>
    <row r="40" spans="1:16" x14ac:dyDescent="0.2">
      <c r="A40" s="14" t="s">
        <v>68</v>
      </c>
      <c r="B40" s="8">
        <v>28</v>
      </c>
      <c r="C40" s="8">
        <v>31</v>
      </c>
      <c r="D40" s="8">
        <v>34</v>
      </c>
      <c r="E40" s="8">
        <v>10</v>
      </c>
      <c r="F40" s="8">
        <v>1</v>
      </c>
      <c r="G40" s="8"/>
      <c r="H40" s="8"/>
      <c r="I40" s="8"/>
      <c r="J40" s="8"/>
      <c r="K40" s="8"/>
      <c r="L40" s="8"/>
      <c r="M40" s="8"/>
      <c r="N40" s="38"/>
    </row>
    <row r="41" spans="1:16" x14ac:dyDescent="0.2">
      <c r="A41" s="14" t="s">
        <v>69</v>
      </c>
      <c r="B41" s="8">
        <v>30</v>
      </c>
      <c r="C41" s="8">
        <v>15</v>
      </c>
      <c r="D41" s="8">
        <v>5</v>
      </c>
      <c r="E41" s="8">
        <v>1</v>
      </c>
      <c r="F41" s="8"/>
      <c r="G41" s="8"/>
      <c r="H41" s="8"/>
      <c r="I41" s="8"/>
      <c r="J41" s="8"/>
      <c r="K41" s="8"/>
      <c r="L41" s="8"/>
      <c r="M41" s="8"/>
      <c r="N41" s="38"/>
    </row>
    <row r="42" spans="1:16" x14ac:dyDescent="0.2">
      <c r="A42" s="14" t="s">
        <v>70</v>
      </c>
      <c r="B42" s="8">
        <v>23</v>
      </c>
      <c r="C42" s="8">
        <v>20</v>
      </c>
      <c r="D42" s="8">
        <v>25</v>
      </c>
      <c r="E42" s="8">
        <v>3</v>
      </c>
      <c r="F42" s="8"/>
      <c r="G42" s="8"/>
      <c r="H42" s="8"/>
      <c r="I42" s="8"/>
      <c r="J42" s="8"/>
      <c r="K42" s="8"/>
      <c r="L42" s="8"/>
      <c r="M42" s="8"/>
      <c r="N42" s="38"/>
    </row>
    <row r="43" spans="1:16" x14ac:dyDescent="0.2">
      <c r="A43" s="23" t="s">
        <v>67</v>
      </c>
      <c r="B43" s="24">
        <v>62</v>
      </c>
      <c r="C43" s="24">
        <v>63</v>
      </c>
      <c r="D43" s="24">
        <v>69</v>
      </c>
      <c r="E43" s="24">
        <v>25</v>
      </c>
      <c r="F43" s="24">
        <v>5</v>
      </c>
      <c r="G43" s="24">
        <v>2</v>
      </c>
      <c r="H43" s="24"/>
      <c r="I43" s="24"/>
      <c r="J43" s="24"/>
      <c r="K43" s="24"/>
      <c r="L43" s="24"/>
      <c r="M43" s="24"/>
      <c r="N43" s="40"/>
    </row>
    <row r="44" spans="1:16" s="5" customFormat="1" x14ac:dyDescent="0.2">
      <c r="A44" s="46" t="s">
        <v>134</v>
      </c>
      <c r="B44" s="47">
        <v>429</v>
      </c>
      <c r="C44" s="47">
        <v>350</v>
      </c>
      <c r="D44" s="47">
        <v>361</v>
      </c>
      <c r="E44" s="47">
        <v>321</v>
      </c>
      <c r="F44" s="47">
        <f>SUM(F47:F49)</f>
        <v>263</v>
      </c>
      <c r="G44" s="47">
        <f>SUM(G47:G49)</f>
        <v>282</v>
      </c>
      <c r="H44" s="47">
        <f>SUM(H47:H49)</f>
        <v>272</v>
      </c>
      <c r="I44" s="47">
        <f>SUM(I47:I49)</f>
        <v>253</v>
      </c>
      <c r="J44" s="47">
        <f>SUM(J45:J49)</f>
        <v>281</v>
      </c>
      <c r="K44" s="47">
        <f>SUM(K47:K49)</f>
        <v>280</v>
      </c>
      <c r="L44" s="47">
        <f>SUM(L47:L49)</f>
        <v>265</v>
      </c>
      <c r="M44" s="47">
        <f>SUM(M45:M49)</f>
        <v>259</v>
      </c>
      <c r="N44" s="47">
        <f>SUM(N45:N49)</f>
        <v>241</v>
      </c>
      <c r="O44" s="16"/>
      <c r="P44" s="18"/>
    </row>
    <row r="45" spans="1:16" x14ac:dyDescent="0.2">
      <c r="A45" s="25" t="s">
        <v>19</v>
      </c>
      <c r="B45" s="26">
        <v>4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41"/>
      <c r="O45" s="17"/>
    </row>
    <row r="46" spans="1:16" x14ac:dyDescent="0.2">
      <c r="A46" s="14" t="s">
        <v>123</v>
      </c>
      <c r="B46" s="8">
        <v>5</v>
      </c>
      <c r="C46" s="8">
        <v>1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38"/>
    </row>
    <row r="47" spans="1:16" x14ac:dyDescent="0.2">
      <c r="A47" s="14" t="s">
        <v>20</v>
      </c>
      <c r="B47" s="8">
        <v>200</v>
      </c>
      <c r="C47" s="8">
        <v>171</v>
      </c>
      <c r="D47" s="8">
        <v>204</v>
      </c>
      <c r="E47" s="8">
        <v>182</v>
      </c>
      <c r="F47" s="8">
        <v>145</v>
      </c>
      <c r="G47" s="8">
        <v>164</v>
      </c>
      <c r="H47" s="8">
        <v>150</v>
      </c>
      <c r="I47" s="8">
        <v>134</v>
      </c>
      <c r="J47" s="8">
        <v>141</v>
      </c>
      <c r="K47" s="8">
        <v>160</v>
      </c>
      <c r="L47" s="10">
        <v>148</v>
      </c>
      <c r="M47" s="10">
        <v>142</v>
      </c>
      <c r="N47" s="43">
        <v>132</v>
      </c>
    </row>
    <row r="48" spans="1:16" x14ac:dyDescent="0.2">
      <c r="A48" s="14" t="s">
        <v>100</v>
      </c>
      <c r="B48" s="8">
        <v>118</v>
      </c>
      <c r="C48" s="8">
        <v>101</v>
      </c>
      <c r="D48" s="8">
        <v>75</v>
      </c>
      <c r="E48" s="8">
        <v>62</v>
      </c>
      <c r="F48" s="8">
        <v>63</v>
      </c>
      <c r="G48" s="8">
        <v>57</v>
      </c>
      <c r="H48" s="8">
        <v>53</v>
      </c>
      <c r="I48" s="8">
        <v>56</v>
      </c>
      <c r="J48" s="8">
        <v>62</v>
      </c>
      <c r="K48" s="8">
        <v>56</v>
      </c>
      <c r="L48" s="10">
        <v>50</v>
      </c>
      <c r="M48" s="10">
        <v>56</v>
      </c>
      <c r="N48" s="43">
        <v>48</v>
      </c>
    </row>
    <row r="49" spans="1:16" x14ac:dyDescent="0.2">
      <c r="A49" s="14" t="s">
        <v>101</v>
      </c>
      <c r="B49" s="8">
        <v>102</v>
      </c>
      <c r="C49" s="8">
        <v>77</v>
      </c>
      <c r="D49" s="8">
        <v>82</v>
      </c>
      <c r="E49" s="8">
        <v>77</v>
      </c>
      <c r="F49" s="8">
        <v>55</v>
      </c>
      <c r="G49" s="8">
        <v>61</v>
      </c>
      <c r="H49" s="8">
        <v>69</v>
      </c>
      <c r="I49" s="8">
        <v>63</v>
      </c>
      <c r="J49" s="8">
        <v>78</v>
      </c>
      <c r="K49" s="8">
        <v>64</v>
      </c>
      <c r="L49" s="10">
        <v>67</v>
      </c>
      <c r="M49" s="10">
        <v>61</v>
      </c>
      <c r="N49" s="43">
        <v>61</v>
      </c>
    </row>
    <row r="50" spans="1:16" s="5" customFormat="1" x14ac:dyDescent="0.2">
      <c r="A50" s="46" t="s">
        <v>131</v>
      </c>
      <c r="B50" s="47">
        <v>351</v>
      </c>
      <c r="C50" s="47">
        <v>357</v>
      </c>
      <c r="D50" s="47">
        <v>342</v>
      </c>
      <c r="E50" s="47">
        <v>250</v>
      </c>
      <c r="F50" s="47">
        <f>SUM(F52:F54)</f>
        <v>173</v>
      </c>
      <c r="G50" s="47">
        <f>SUM(G52:G54)</f>
        <v>183</v>
      </c>
      <c r="H50" s="47">
        <f>SUM(H52:H54)</f>
        <v>251</v>
      </c>
      <c r="I50" s="47">
        <f>SUM(I52:I54)</f>
        <v>246</v>
      </c>
      <c r="J50" s="47">
        <f>SUM(J51:J54)</f>
        <v>295</v>
      </c>
      <c r="K50" s="47">
        <f>SUM(K53:K54)</f>
        <v>254</v>
      </c>
      <c r="L50" s="47">
        <f>SUM(L53:L54)</f>
        <v>263</v>
      </c>
      <c r="M50" s="47">
        <f>SUM(M51:M54)</f>
        <v>264</v>
      </c>
      <c r="N50" s="47">
        <f>SUM(N53:N54)</f>
        <v>235</v>
      </c>
      <c r="O50" s="16"/>
      <c r="P50" s="18"/>
    </row>
    <row r="51" spans="1:16" x14ac:dyDescent="0.2">
      <c r="A51" s="11" t="s">
        <v>27</v>
      </c>
      <c r="B51" s="8">
        <v>176</v>
      </c>
      <c r="C51" s="8">
        <v>99</v>
      </c>
      <c r="D51" s="8">
        <v>37</v>
      </c>
      <c r="E51" s="8">
        <v>7</v>
      </c>
      <c r="F51" s="8"/>
      <c r="G51" s="8"/>
      <c r="H51" s="8"/>
      <c r="I51" s="8"/>
      <c r="J51" s="8"/>
      <c r="K51" s="8"/>
      <c r="L51" s="8"/>
      <c r="M51" s="8"/>
      <c r="N51" s="38"/>
      <c r="O51" s="17"/>
    </row>
    <row r="52" spans="1:16" x14ac:dyDescent="0.2">
      <c r="A52" s="14" t="s">
        <v>97</v>
      </c>
      <c r="B52" s="8">
        <v>48</v>
      </c>
      <c r="C52" s="8">
        <v>26</v>
      </c>
      <c r="D52" s="8">
        <v>1</v>
      </c>
      <c r="E52" s="8"/>
      <c r="F52" s="8"/>
      <c r="G52" s="8"/>
      <c r="H52" s="8"/>
      <c r="I52" s="8"/>
      <c r="J52" s="8"/>
      <c r="K52" s="8"/>
      <c r="L52" s="8"/>
      <c r="M52" s="8"/>
      <c r="N52" s="38"/>
    </row>
    <row r="53" spans="1:16" ht="24" x14ac:dyDescent="0.2">
      <c r="A53" s="14" t="s">
        <v>98</v>
      </c>
      <c r="B53" s="12">
        <v>27</v>
      </c>
      <c r="C53" s="12">
        <v>44</v>
      </c>
      <c r="D53" s="12">
        <v>86</v>
      </c>
      <c r="E53" s="12">
        <v>93</v>
      </c>
      <c r="F53" s="12">
        <v>76</v>
      </c>
      <c r="G53" s="12">
        <v>73</v>
      </c>
      <c r="H53" s="12">
        <v>109</v>
      </c>
      <c r="I53" s="12">
        <v>114</v>
      </c>
      <c r="J53" s="12">
        <v>140</v>
      </c>
      <c r="K53" s="12">
        <v>104</v>
      </c>
      <c r="L53" s="13">
        <v>104</v>
      </c>
      <c r="M53" s="13">
        <v>104</v>
      </c>
      <c r="N53" s="44">
        <v>110</v>
      </c>
    </row>
    <row r="54" spans="1:16" x14ac:dyDescent="0.2">
      <c r="A54" s="14" t="s">
        <v>99</v>
      </c>
      <c r="B54" s="8">
        <v>100</v>
      </c>
      <c r="C54" s="8">
        <v>188</v>
      </c>
      <c r="D54" s="8">
        <v>218</v>
      </c>
      <c r="E54" s="8">
        <v>150</v>
      </c>
      <c r="F54" s="8">
        <v>97</v>
      </c>
      <c r="G54" s="8">
        <v>110</v>
      </c>
      <c r="H54" s="8">
        <v>142</v>
      </c>
      <c r="I54" s="8">
        <v>132</v>
      </c>
      <c r="J54" s="8">
        <v>155</v>
      </c>
      <c r="K54" s="8">
        <v>150</v>
      </c>
      <c r="L54" s="10">
        <v>159</v>
      </c>
      <c r="M54" s="10">
        <v>160</v>
      </c>
      <c r="N54" s="43">
        <v>125</v>
      </c>
    </row>
    <row r="55" spans="1:16" s="5" customFormat="1" x14ac:dyDescent="0.2">
      <c r="A55" s="46" t="s">
        <v>2</v>
      </c>
      <c r="B55" s="47">
        <v>282</v>
      </c>
      <c r="C55" s="47">
        <v>354</v>
      </c>
      <c r="D55" s="47">
        <v>541</v>
      </c>
      <c r="E55" s="47">
        <v>429</v>
      </c>
      <c r="F55" s="47">
        <f>SUM(F56:F57)</f>
        <v>337</v>
      </c>
      <c r="G55" s="47">
        <f>SUM(G56:G57)</f>
        <v>293</v>
      </c>
      <c r="H55" s="47">
        <f>SUM(H56:H57)</f>
        <v>304</v>
      </c>
      <c r="I55" s="47">
        <f>SUM(I56:I57)</f>
        <v>291</v>
      </c>
      <c r="J55" s="47">
        <v>324</v>
      </c>
      <c r="K55" s="47">
        <f>SUM(K56)</f>
        <v>286</v>
      </c>
      <c r="L55" s="47">
        <f>SUM(L56)</f>
        <v>305</v>
      </c>
      <c r="M55" s="47">
        <v>309</v>
      </c>
      <c r="N55" s="47">
        <v>311</v>
      </c>
      <c r="O55" s="16"/>
      <c r="P55" s="18"/>
    </row>
    <row r="56" spans="1:16" x14ac:dyDescent="0.2">
      <c r="A56" s="14" t="s">
        <v>71</v>
      </c>
      <c r="B56" s="8"/>
      <c r="C56" s="8"/>
      <c r="D56" s="8">
        <v>134</v>
      </c>
      <c r="E56" s="8">
        <v>216</v>
      </c>
      <c r="F56" s="8">
        <v>284</v>
      </c>
      <c r="G56" s="8">
        <v>280</v>
      </c>
      <c r="H56" s="8">
        <v>304</v>
      </c>
      <c r="I56" s="8">
        <v>291</v>
      </c>
      <c r="J56" s="8">
        <v>324</v>
      </c>
      <c r="K56" s="8">
        <v>286</v>
      </c>
      <c r="L56" s="10">
        <v>305</v>
      </c>
      <c r="M56" s="10">
        <v>309</v>
      </c>
      <c r="N56" s="43">
        <v>311</v>
      </c>
      <c r="O56" s="17"/>
    </row>
    <row r="57" spans="1:16" x14ac:dyDescent="0.2">
      <c r="A57" s="14" t="s">
        <v>72</v>
      </c>
      <c r="B57" s="8">
        <v>282</v>
      </c>
      <c r="C57" s="8">
        <v>354</v>
      </c>
      <c r="D57" s="8">
        <v>407</v>
      </c>
      <c r="E57" s="8">
        <v>213</v>
      </c>
      <c r="F57" s="8">
        <v>53</v>
      </c>
      <c r="G57" s="8">
        <v>13</v>
      </c>
      <c r="H57" s="8"/>
      <c r="I57" s="8"/>
      <c r="J57" s="8"/>
      <c r="K57" s="8"/>
      <c r="L57" s="8"/>
      <c r="M57" s="8"/>
      <c r="N57" s="38"/>
      <c r="O57" s="17"/>
    </row>
    <row r="58" spans="1:16" s="5" customFormat="1" x14ac:dyDescent="0.2">
      <c r="A58" s="46" t="s">
        <v>7</v>
      </c>
      <c r="B58" s="47">
        <v>724</v>
      </c>
      <c r="C58" s="47">
        <v>760</v>
      </c>
      <c r="D58" s="47">
        <v>695</v>
      </c>
      <c r="E58" s="47">
        <v>547</v>
      </c>
      <c r="F58" s="47">
        <f>SUM(F59:F65)</f>
        <v>506</v>
      </c>
      <c r="G58" s="47">
        <f>SUM(G59:G65)</f>
        <v>585</v>
      </c>
      <c r="H58" s="47">
        <f>SUM(H59:H65)</f>
        <v>527</v>
      </c>
      <c r="I58" s="47">
        <f>SUM(I59:I65)</f>
        <v>579</v>
      </c>
      <c r="J58" s="47">
        <f>SUM(J59:J65)</f>
        <v>599</v>
      </c>
      <c r="K58" s="47">
        <f>SUM(K59:K63)</f>
        <v>568</v>
      </c>
      <c r="L58" s="47">
        <f>SUM(L59:L63)</f>
        <v>546</v>
      </c>
      <c r="M58" s="47">
        <f>SUM(M59:M65)</f>
        <v>537</v>
      </c>
      <c r="N58" s="47">
        <f>SUM(N59:N63)</f>
        <v>489</v>
      </c>
      <c r="O58" s="16"/>
      <c r="P58" s="18"/>
    </row>
    <row r="59" spans="1:16" x14ac:dyDescent="0.2">
      <c r="A59" s="14" t="s">
        <v>15</v>
      </c>
      <c r="B59" s="8">
        <v>252</v>
      </c>
      <c r="C59" s="8">
        <v>254</v>
      </c>
      <c r="D59" s="8">
        <v>89</v>
      </c>
      <c r="E59" s="8">
        <v>5</v>
      </c>
      <c r="F59" s="8">
        <v>1</v>
      </c>
      <c r="G59" s="8"/>
      <c r="H59" s="8"/>
      <c r="I59" s="8"/>
      <c r="J59" s="8"/>
      <c r="K59" s="8"/>
      <c r="L59" s="8"/>
      <c r="M59" s="8"/>
      <c r="N59" s="38"/>
    </row>
    <row r="60" spans="1:16" ht="18" customHeight="1" x14ac:dyDescent="0.2">
      <c r="A60" s="14" t="s">
        <v>30</v>
      </c>
      <c r="B60" s="12">
        <v>26</v>
      </c>
      <c r="C60" s="12">
        <v>52</v>
      </c>
      <c r="D60" s="12">
        <v>186</v>
      </c>
      <c r="E60" s="12">
        <v>226</v>
      </c>
      <c r="F60" s="12">
        <v>278</v>
      </c>
      <c r="G60" s="12">
        <v>318</v>
      </c>
      <c r="H60" s="12">
        <v>295</v>
      </c>
      <c r="I60" s="12">
        <v>337</v>
      </c>
      <c r="J60" s="12">
        <v>319</v>
      </c>
      <c r="K60" s="12">
        <v>302</v>
      </c>
      <c r="L60" s="13">
        <v>291</v>
      </c>
      <c r="M60" s="13">
        <v>320</v>
      </c>
      <c r="N60" s="44">
        <v>273</v>
      </c>
    </row>
    <row r="61" spans="1:16" x14ac:dyDescent="0.2">
      <c r="A61" s="14" t="s">
        <v>118</v>
      </c>
      <c r="B61" s="8"/>
      <c r="C61" s="8"/>
      <c r="D61" s="8">
        <v>47</v>
      </c>
      <c r="E61" s="8">
        <v>75</v>
      </c>
      <c r="F61" s="8">
        <v>82</v>
      </c>
      <c r="G61" s="8">
        <v>98</v>
      </c>
      <c r="H61" s="8">
        <v>92</v>
      </c>
      <c r="I61" s="8">
        <v>89</v>
      </c>
      <c r="J61" s="8">
        <v>116</v>
      </c>
      <c r="K61" s="8">
        <v>116</v>
      </c>
      <c r="L61" s="10">
        <v>99</v>
      </c>
      <c r="M61" s="10">
        <v>88</v>
      </c>
      <c r="N61" s="43">
        <v>82</v>
      </c>
    </row>
    <row r="62" spans="1:16" x14ac:dyDescent="0.2">
      <c r="A62" s="14" t="s">
        <v>116</v>
      </c>
      <c r="B62" s="8"/>
      <c r="C62" s="8"/>
      <c r="D62" s="8">
        <v>47</v>
      </c>
      <c r="E62" s="8">
        <v>45</v>
      </c>
      <c r="F62" s="8">
        <v>56</v>
      </c>
      <c r="G62" s="8">
        <v>67</v>
      </c>
      <c r="H62" s="8">
        <v>68</v>
      </c>
      <c r="I62" s="8">
        <v>67</v>
      </c>
      <c r="J62" s="8">
        <v>74</v>
      </c>
      <c r="K62" s="8">
        <v>59</v>
      </c>
      <c r="L62" s="10">
        <v>71</v>
      </c>
      <c r="M62" s="10">
        <v>47</v>
      </c>
      <c r="N62" s="43">
        <v>35</v>
      </c>
      <c r="O62" s="17"/>
    </row>
    <row r="63" spans="1:16" ht="16.5" customHeight="1" x14ac:dyDescent="0.2">
      <c r="A63" s="14" t="s">
        <v>117</v>
      </c>
      <c r="B63" s="12"/>
      <c r="C63" s="12"/>
      <c r="D63" s="12">
        <v>31</v>
      </c>
      <c r="E63" s="12">
        <v>54</v>
      </c>
      <c r="F63" s="12">
        <v>70</v>
      </c>
      <c r="G63" s="12">
        <v>99</v>
      </c>
      <c r="H63" s="12">
        <v>72</v>
      </c>
      <c r="I63" s="12">
        <v>86</v>
      </c>
      <c r="J63" s="12">
        <v>90</v>
      </c>
      <c r="K63" s="12">
        <v>91</v>
      </c>
      <c r="L63" s="13">
        <v>85</v>
      </c>
      <c r="M63" s="13">
        <v>82</v>
      </c>
      <c r="N63" s="44">
        <v>99</v>
      </c>
      <c r="O63" s="17"/>
    </row>
    <row r="64" spans="1:16" ht="17.25" customHeight="1" x14ac:dyDescent="0.2">
      <c r="A64" s="14" t="s">
        <v>9</v>
      </c>
      <c r="B64" s="12">
        <v>341</v>
      </c>
      <c r="C64" s="12">
        <v>330</v>
      </c>
      <c r="D64" s="12">
        <v>221</v>
      </c>
      <c r="E64" s="12">
        <v>92</v>
      </c>
      <c r="F64" s="12">
        <v>10</v>
      </c>
      <c r="G64" s="12">
        <v>1</v>
      </c>
      <c r="H64" s="12"/>
      <c r="I64" s="12"/>
      <c r="J64" s="12"/>
      <c r="K64" s="12"/>
      <c r="L64" s="12"/>
      <c r="M64" s="12"/>
      <c r="N64" s="39"/>
    </row>
    <row r="65" spans="1:16" x14ac:dyDescent="0.2">
      <c r="A65" s="14" t="s">
        <v>8</v>
      </c>
      <c r="B65" s="8">
        <v>105</v>
      </c>
      <c r="C65" s="8">
        <v>124</v>
      </c>
      <c r="D65" s="8">
        <v>74</v>
      </c>
      <c r="E65" s="8">
        <v>50</v>
      </c>
      <c r="F65" s="8">
        <v>9</v>
      </c>
      <c r="G65" s="8">
        <v>2</v>
      </c>
      <c r="H65" s="8"/>
      <c r="I65" s="8"/>
      <c r="J65" s="8"/>
      <c r="K65" s="8"/>
      <c r="L65" s="8"/>
      <c r="M65" s="8"/>
      <c r="N65" s="38"/>
    </row>
    <row r="66" spans="1:16" s="5" customFormat="1" x14ac:dyDescent="0.2">
      <c r="A66" s="46" t="s">
        <v>5</v>
      </c>
      <c r="B66" s="47">
        <v>529</v>
      </c>
      <c r="C66" s="47">
        <v>261</v>
      </c>
      <c r="D66" s="47">
        <v>433</v>
      </c>
      <c r="E66" s="47">
        <v>411</v>
      </c>
      <c r="F66" s="47">
        <f>SUM(F67:F75)</f>
        <v>203</v>
      </c>
      <c r="G66" s="47">
        <f>SUM(G67:G75)</f>
        <v>215</v>
      </c>
      <c r="H66" s="47">
        <f>SUM(H67:H75)</f>
        <v>339</v>
      </c>
      <c r="I66" s="47">
        <f>SUM(I67:I75)</f>
        <v>356</v>
      </c>
      <c r="J66" s="47">
        <f>SUM(J67:J75)</f>
        <v>399</v>
      </c>
      <c r="K66" s="47">
        <f>SUM(K67:K68)</f>
        <v>351</v>
      </c>
      <c r="L66" s="47">
        <f>SUM(L67:L68)</f>
        <v>312</v>
      </c>
      <c r="M66" s="47">
        <f>SUM(M67:M68)</f>
        <v>359</v>
      </c>
      <c r="N66" s="47">
        <f>SUM(N67:N68)</f>
        <v>302</v>
      </c>
      <c r="O66" s="16"/>
      <c r="P66" s="18"/>
    </row>
    <row r="67" spans="1:16" x14ac:dyDescent="0.2">
      <c r="A67" s="14" t="s">
        <v>25</v>
      </c>
      <c r="B67" s="8"/>
      <c r="C67" s="8"/>
      <c r="D67" s="8">
        <v>106</v>
      </c>
      <c r="E67" s="8">
        <v>113</v>
      </c>
      <c r="F67" s="8">
        <v>62</v>
      </c>
      <c r="G67" s="8">
        <v>72</v>
      </c>
      <c r="H67" s="8">
        <v>109</v>
      </c>
      <c r="I67" s="8">
        <v>125</v>
      </c>
      <c r="J67" s="8">
        <v>116</v>
      </c>
      <c r="K67" s="8">
        <v>111</v>
      </c>
      <c r="L67" s="10">
        <v>87</v>
      </c>
      <c r="M67" s="10">
        <v>128</v>
      </c>
      <c r="N67" s="43">
        <v>109</v>
      </c>
    </row>
    <row r="68" spans="1:16" x14ac:dyDescent="0.2">
      <c r="A68" s="14" t="s">
        <v>24</v>
      </c>
      <c r="B68" s="8"/>
      <c r="C68" s="8"/>
      <c r="D68" s="8">
        <v>172</v>
      </c>
      <c r="E68" s="8">
        <v>262</v>
      </c>
      <c r="F68" s="8">
        <v>137</v>
      </c>
      <c r="G68" s="8">
        <v>143</v>
      </c>
      <c r="H68" s="8">
        <v>230</v>
      </c>
      <c r="I68" s="8">
        <v>231</v>
      </c>
      <c r="J68" s="8">
        <v>283</v>
      </c>
      <c r="K68" s="8">
        <v>240</v>
      </c>
      <c r="L68" s="10">
        <v>225</v>
      </c>
      <c r="M68" s="10">
        <v>231</v>
      </c>
      <c r="N68" s="43">
        <v>193</v>
      </c>
      <c r="O68" s="29"/>
    </row>
    <row r="69" spans="1:16" x14ac:dyDescent="0.2">
      <c r="A69" s="14" t="s">
        <v>96</v>
      </c>
      <c r="B69" s="8">
        <v>49</v>
      </c>
      <c r="C69" s="8">
        <v>106</v>
      </c>
      <c r="D69" s="8">
        <v>94</v>
      </c>
      <c r="E69" s="8">
        <v>19</v>
      </c>
      <c r="F69" s="8">
        <v>4</v>
      </c>
      <c r="G69" s="8"/>
      <c r="H69" s="8"/>
      <c r="I69" s="8"/>
      <c r="J69" s="8"/>
      <c r="K69" s="8"/>
      <c r="L69" s="8"/>
      <c r="M69" s="8"/>
      <c r="N69" s="38"/>
      <c r="O69" s="17"/>
    </row>
    <row r="70" spans="1:16" x14ac:dyDescent="0.2">
      <c r="A70" s="14" t="s">
        <v>95</v>
      </c>
      <c r="B70" s="8">
        <v>54</v>
      </c>
      <c r="C70" s="8">
        <v>28</v>
      </c>
      <c r="D70" s="8">
        <v>18</v>
      </c>
      <c r="E70" s="8">
        <v>3</v>
      </c>
      <c r="F70" s="8"/>
      <c r="G70" s="8"/>
      <c r="H70" s="8"/>
      <c r="I70" s="8"/>
      <c r="J70" s="8"/>
      <c r="K70" s="8"/>
      <c r="L70" s="8"/>
      <c r="M70" s="8"/>
      <c r="N70" s="38"/>
    </row>
    <row r="71" spans="1:16" x14ac:dyDescent="0.2">
      <c r="A71" s="14" t="s">
        <v>93</v>
      </c>
      <c r="B71" s="8">
        <v>75</v>
      </c>
      <c r="C71" s="8">
        <v>38</v>
      </c>
      <c r="D71" s="8">
        <v>10</v>
      </c>
      <c r="E71" s="8">
        <v>5</v>
      </c>
      <c r="F71" s="8"/>
      <c r="G71" s="8"/>
      <c r="H71" s="8"/>
      <c r="I71" s="8"/>
      <c r="J71" s="8"/>
      <c r="K71" s="8"/>
      <c r="L71" s="8"/>
      <c r="M71" s="8"/>
      <c r="N71" s="38"/>
    </row>
    <row r="72" spans="1:16" x14ac:dyDescent="0.2">
      <c r="A72" s="14" t="s">
        <v>23</v>
      </c>
      <c r="B72" s="8">
        <v>84</v>
      </c>
      <c r="C72" s="8">
        <v>12</v>
      </c>
      <c r="D72" s="8">
        <v>9</v>
      </c>
      <c r="E72" s="8">
        <v>2</v>
      </c>
      <c r="F72" s="8"/>
      <c r="G72" s="8"/>
      <c r="H72" s="8"/>
      <c r="I72" s="8"/>
      <c r="J72" s="8"/>
      <c r="K72" s="8"/>
      <c r="L72" s="8"/>
      <c r="M72" s="8"/>
      <c r="N72" s="38"/>
    </row>
    <row r="73" spans="1:16" x14ac:dyDescent="0.2">
      <c r="A73" s="14" t="s">
        <v>94</v>
      </c>
      <c r="B73" s="8">
        <v>77</v>
      </c>
      <c r="C73" s="8">
        <v>25</v>
      </c>
      <c r="D73" s="8">
        <v>11</v>
      </c>
      <c r="E73" s="8"/>
      <c r="F73" s="8"/>
      <c r="G73" s="8"/>
      <c r="H73" s="8"/>
      <c r="I73" s="8"/>
      <c r="J73" s="8"/>
      <c r="K73" s="8"/>
      <c r="L73" s="8"/>
      <c r="M73" s="8"/>
      <c r="N73" s="38"/>
    </row>
    <row r="74" spans="1:16" x14ac:dyDescent="0.2">
      <c r="A74" s="14" t="s">
        <v>22</v>
      </c>
      <c r="B74" s="8">
        <v>106</v>
      </c>
      <c r="C74" s="8">
        <v>26</v>
      </c>
      <c r="D74" s="8">
        <v>4</v>
      </c>
      <c r="E74" s="8">
        <v>4</v>
      </c>
      <c r="F74" s="8"/>
      <c r="G74" s="8"/>
      <c r="H74" s="8"/>
      <c r="I74" s="8"/>
      <c r="J74" s="8"/>
      <c r="K74" s="8"/>
      <c r="L74" s="8"/>
      <c r="M74" s="8"/>
      <c r="N74" s="38"/>
      <c r="O74" s="17"/>
    </row>
    <row r="75" spans="1:16" x14ac:dyDescent="0.2">
      <c r="A75" s="14" t="s">
        <v>38</v>
      </c>
      <c r="B75" s="8">
        <v>84</v>
      </c>
      <c r="C75" s="8">
        <v>26</v>
      </c>
      <c r="D75" s="8">
        <v>9</v>
      </c>
      <c r="E75" s="8">
        <v>3</v>
      </c>
      <c r="F75" s="8"/>
      <c r="G75" s="8"/>
      <c r="H75" s="8"/>
      <c r="I75" s="8"/>
      <c r="J75" s="8"/>
      <c r="K75" s="8"/>
      <c r="L75" s="8"/>
      <c r="M75" s="8"/>
      <c r="N75" s="38"/>
      <c r="O75" s="17"/>
    </row>
    <row r="76" spans="1:16" s="5" customFormat="1" x14ac:dyDescent="0.2">
      <c r="A76" s="46" t="s">
        <v>3</v>
      </c>
      <c r="B76" s="47">
        <v>289</v>
      </c>
      <c r="C76" s="47">
        <v>330</v>
      </c>
      <c r="D76" s="47">
        <v>554</v>
      </c>
      <c r="E76" s="47">
        <v>418</v>
      </c>
      <c r="F76" s="47">
        <f>SUM(F77:F95)</f>
        <v>313</v>
      </c>
      <c r="G76" s="47">
        <f>SUM(G77:G95)</f>
        <v>327</v>
      </c>
      <c r="H76" s="47">
        <f>SUM(H77:H95)</f>
        <v>343</v>
      </c>
      <c r="I76" s="47">
        <f>SUM(I77:I95)</f>
        <v>363</v>
      </c>
      <c r="J76" s="47">
        <f>SUM(J77:J95)</f>
        <v>426</v>
      </c>
      <c r="K76" s="47">
        <f>SUM(K77:K87)</f>
        <v>456</v>
      </c>
      <c r="L76" s="47">
        <f>SUM(L77:L87)</f>
        <v>329</v>
      </c>
      <c r="M76" s="47">
        <f>SUM(M77:M95)</f>
        <v>366</v>
      </c>
      <c r="N76" s="47">
        <f>SUM(N77:N87)</f>
        <v>334</v>
      </c>
      <c r="O76" s="16"/>
      <c r="P76" s="18"/>
    </row>
    <row r="77" spans="1:16" ht="15" customHeight="1" x14ac:dyDescent="0.2">
      <c r="A77" s="14" t="s">
        <v>73</v>
      </c>
      <c r="B77" s="12">
        <v>2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44"/>
    </row>
    <row r="78" spans="1:16" x14ac:dyDescent="0.2">
      <c r="A78" s="14" t="s">
        <v>78</v>
      </c>
      <c r="B78" s="8"/>
      <c r="C78" s="8"/>
      <c r="D78" s="8">
        <v>8</v>
      </c>
      <c r="E78" s="8">
        <v>2</v>
      </c>
      <c r="F78" s="8">
        <v>6</v>
      </c>
      <c r="G78" s="8">
        <v>8</v>
      </c>
      <c r="H78" s="8">
        <v>4</v>
      </c>
      <c r="I78" s="8">
        <v>3</v>
      </c>
      <c r="J78" s="8">
        <v>3</v>
      </c>
      <c r="K78" s="8">
        <v>11</v>
      </c>
      <c r="L78" s="10">
        <v>8</v>
      </c>
      <c r="M78" s="10">
        <v>5</v>
      </c>
      <c r="N78" s="43">
        <v>11</v>
      </c>
    </row>
    <row r="79" spans="1:16" x14ac:dyDescent="0.2">
      <c r="A79" s="14" t="s">
        <v>74</v>
      </c>
      <c r="B79" s="8"/>
      <c r="C79" s="8"/>
      <c r="D79" s="8">
        <v>48</v>
      </c>
      <c r="E79" s="8">
        <v>67</v>
      </c>
      <c r="F79" s="8">
        <v>56</v>
      </c>
      <c r="G79" s="8">
        <v>58</v>
      </c>
      <c r="H79" s="8">
        <v>60</v>
      </c>
      <c r="I79" s="8">
        <v>55</v>
      </c>
      <c r="J79" s="8">
        <v>76</v>
      </c>
      <c r="K79" s="8">
        <v>80</v>
      </c>
      <c r="L79" s="10">
        <v>46</v>
      </c>
      <c r="M79" s="10">
        <v>64</v>
      </c>
      <c r="N79" s="43">
        <v>69</v>
      </c>
    </row>
    <row r="80" spans="1:16" x14ac:dyDescent="0.2">
      <c r="A80" s="14" t="s">
        <v>79</v>
      </c>
      <c r="B80" s="8"/>
      <c r="C80" s="8"/>
      <c r="D80" s="8">
        <v>19</v>
      </c>
      <c r="E80" s="8">
        <v>35</v>
      </c>
      <c r="F80" s="8">
        <v>30</v>
      </c>
      <c r="G80" s="10">
        <v>35</v>
      </c>
      <c r="H80" s="8">
        <v>41</v>
      </c>
      <c r="I80" s="8">
        <v>43</v>
      </c>
      <c r="J80" s="8">
        <v>54</v>
      </c>
      <c r="K80" s="8">
        <v>41</v>
      </c>
      <c r="L80" s="10">
        <v>36</v>
      </c>
      <c r="M80" s="10">
        <v>46</v>
      </c>
      <c r="N80" s="43">
        <v>41</v>
      </c>
      <c r="O80" s="17"/>
    </row>
    <row r="81" spans="1:16" x14ac:dyDescent="0.2">
      <c r="A81" s="14" t="s">
        <v>81</v>
      </c>
      <c r="B81" s="8">
        <v>11</v>
      </c>
      <c r="C81" s="8">
        <v>19</v>
      </c>
      <c r="D81" s="8">
        <v>18</v>
      </c>
      <c r="E81" s="8">
        <v>24</v>
      </c>
      <c r="F81" s="8">
        <v>19</v>
      </c>
      <c r="G81" s="10">
        <v>9</v>
      </c>
      <c r="H81" s="8">
        <v>17</v>
      </c>
      <c r="I81" s="8">
        <v>27</v>
      </c>
      <c r="J81" s="8">
        <v>16</v>
      </c>
      <c r="K81" s="8">
        <v>31</v>
      </c>
      <c r="L81" s="10">
        <v>36</v>
      </c>
      <c r="M81" s="10">
        <v>27</v>
      </c>
      <c r="N81" s="43">
        <v>33</v>
      </c>
      <c r="O81" s="17"/>
    </row>
    <row r="82" spans="1:16" ht="14.25" customHeight="1" x14ac:dyDescent="0.2">
      <c r="A82" s="14" t="s">
        <v>76</v>
      </c>
      <c r="B82" s="12"/>
      <c r="C82" s="12"/>
      <c r="D82" s="12">
        <v>19</v>
      </c>
      <c r="E82" s="12">
        <v>19</v>
      </c>
      <c r="F82" s="12">
        <v>20</v>
      </c>
      <c r="G82" s="13">
        <v>30</v>
      </c>
      <c r="H82" s="12">
        <v>36</v>
      </c>
      <c r="I82" s="12">
        <v>29</v>
      </c>
      <c r="J82" s="12">
        <v>22</v>
      </c>
      <c r="K82" s="12">
        <v>33</v>
      </c>
      <c r="L82" s="13">
        <v>20</v>
      </c>
      <c r="M82" s="13">
        <v>22</v>
      </c>
      <c r="N82" s="44">
        <v>19</v>
      </c>
    </row>
    <row r="83" spans="1:16" x14ac:dyDescent="0.2">
      <c r="A83" s="14" t="s">
        <v>75</v>
      </c>
      <c r="B83" s="8"/>
      <c r="C83" s="8"/>
      <c r="D83" s="8">
        <v>35</v>
      </c>
      <c r="E83" s="8">
        <v>69</v>
      </c>
      <c r="F83" s="8">
        <v>64</v>
      </c>
      <c r="G83" s="10">
        <v>70</v>
      </c>
      <c r="H83" s="8">
        <v>69</v>
      </c>
      <c r="I83" s="8">
        <v>85</v>
      </c>
      <c r="J83" s="8">
        <v>96</v>
      </c>
      <c r="K83" s="8">
        <v>108</v>
      </c>
      <c r="L83" s="10">
        <v>79</v>
      </c>
      <c r="M83" s="10">
        <v>75</v>
      </c>
      <c r="N83" s="43">
        <v>58</v>
      </c>
    </row>
    <row r="84" spans="1:16" x14ac:dyDescent="0.2">
      <c r="A84" s="14" t="s">
        <v>77</v>
      </c>
      <c r="B84" s="8"/>
      <c r="C84" s="8"/>
      <c r="D84" s="8">
        <v>23</v>
      </c>
      <c r="E84" s="8">
        <v>37</v>
      </c>
      <c r="F84" s="8">
        <v>35</v>
      </c>
      <c r="G84" s="10">
        <v>26</v>
      </c>
      <c r="H84" s="8">
        <v>24</v>
      </c>
      <c r="I84" s="8">
        <v>43</v>
      </c>
      <c r="J84" s="8">
        <v>51</v>
      </c>
      <c r="K84" s="8">
        <v>47</v>
      </c>
      <c r="L84" s="10">
        <v>27</v>
      </c>
      <c r="M84" s="10">
        <v>42</v>
      </c>
      <c r="N84" s="43">
        <v>26</v>
      </c>
    </row>
    <row r="85" spans="1:16" x14ac:dyDescent="0.2">
      <c r="A85" s="14" t="s">
        <v>80</v>
      </c>
      <c r="B85" s="8">
        <v>31</v>
      </c>
      <c r="C85" s="8">
        <v>14</v>
      </c>
      <c r="D85" s="8">
        <v>15</v>
      </c>
      <c r="E85" s="8">
        <v>9</v>
      </c>
      <c r="F85" s="8">
        <v>11</v>
      </c>
      <c r="G85" s="10">
        <v>10</v>
      </c>
      <c r="H85" s="8">
        <v>18</v>
      </c>
      <c r="I85" s="8">
        <v>9</v>
      </c>
      <c r="J85" s="8">
        <v>17</v>
      </c>
      <c r="K85" s="8">
        <v>16</v>
      </c>
      <c r="L85" s="10">
        <v>12</v>
      </c>
      <c r="M85" s="10">
        <v>5</v>
      </c>
      <c r="N85" s="43">
        <v>9</v>
      </c>
    </row>
    <row r="86" spans="1:16" x14ac:dyDescent="0.2">
      <c r="A86" s="14" t="s">
        <v>83</v>
      </c>
      <c r="B86" s="8"/>
      <c r="C86" s="8"/>
      <c r="D86" s="8">
        <v>6</v>
      </c>
      <c r="E86" s="8">
        <v>30</v>
      </c>
      <c r="F86" s="8">
        <v>15</v>
      </c>
      <c r="G86" s="10">
        <v>24</v>
      </c>
      <c r="H86" s="8">
        <v>28</v>
      </c>
      <c r="I86" s="8">
        <v>24</v>
      </c>
      <c r="J86" s="8">
        <v>27</v>
      </c>
      <c r="K86" s="8">
        <v>35</v>
      </c>
      <c r="L86" s="10">
        <v>15</v>
      </c>
      <c r="M86" s="10">
        <v>24</v>
      </c>
      <c r="N86" s="43">
        <v>26</v>
      </c>
      <c r="O86" s="17"/>
    </row>
    <row r="87" spans="1:16" x14ac:dyDescent="0.2">
      <c r="A87" s="14" t="s">
        <v>82</v>
      </c>
      <c r="B87" s="8">
        <v>23</v>
      </c>
      <c r="C87" s="8">
        <v>54</v>
      </c>
      <c r="D87" s="8">
        <v>44</v>
      </c>
      <c r="E87" s="8">
        <v>50</v>
      </c>
      <c r="F87" s="8">
        <v>38</v>
      </c>
      <c r="G87" s="10">
        <v>43</v>
      </c>
      <c r="H87" s="8">
        <v>46</v>
      </c>
      <c r="I87" s="8">
        <v>45</v>
      </c>
      <c r="J87" s="8">
        <v>64</v>
      </c>
      <c r="K87" s="8">
        <v>54</v>
      </c>
      <c r="L87" s="10">
        <v>50</v>
      </c>
      <c r="M87" s="10">
        <v>56</v>
      </c>
      <c r="N87" s="43">
        <v>42</v>
      </c>
      <c r="O87" s="17"/>
    </row>
    <row r="88" spans="1:16" x14ac:dyDescent="0.2">
      <c r="A88" s="14" t="s">
        <v>86</v>
      </c>
      <c r="B88" s="8">
        <v>6</v>
      </c>
      <c r="C88" s="8">
        <v>1</v>
      </c>
      <c r="D88" s="8">
        <v>8</v>
      </c>
      <c r="E88" s="8">
        <v>5</v>
      </c>
      <c r="F88" s="8">
        <v>1</v>
      </c>
      <c r="G88" s="8">
        <v>2</v>
      </c>
      <c r="H88" s="8"/>
      <c r="I88" s="8"/>
      <c r="J88" s="8"/>
      <c r="K88" s="8"/>
      <c r="L88" s="8"/>
      <c r="M88" s="8"/>
      <c r="N88" s="38"/>
    </row>
    <row r="89" spans="1:16" x14ac:dyDescent="0.2">
      <c r="A89" s="14" t="s">
        <v>85</v>
      </c>
      <c r="B89" s="8">
        <v>6</v>
      </c>
      <c r="C89" s="8">
        <v>6</v>
      </c>
      <c r="D89" s="8">
        <v>12</v>
      </c>
      <c r="E89" s="8">
        <v>2</v>
      </c>
      <c r="F89" s="8"/>
      <c r="G89" s="8">
        <v>1</v>
      </c>
      <c r="H89" s="8"/>
      <c r="I89" s="8"/>
      <c r="J89" s="8"/>
      <c r="K89" s="8"/>
      <c r="L89" s="8"/>
      <c r="M89" s="8"/>
      <c r="N89" s="38"/>
    </row>
    <row r="90" spans="1:16" x14ac:dyDescent="0.2">
      <c r="A90" s="14" t="s">
        <v>91</v>
      </c>
      <c r="B90" s="8">
        <v>19</v>
      </c>
      <c r="C90" s="8">
        <v>29</v>
      </c>
      <c r="D90" s="8">
        <v>34</v>
      </c>
      <c r="E90" s="8">
        <v>8</v>
      </c>
      <c r="F90" s="8">
        <v>2</v>
      </c>
      <c r="G90" s="8">
        <v>1</v>
      </c>
      <c r="H90" s="8"/>
      <c r="I90" s="8"/>
      <c r="J90" s="8"/>
      <c r="K90" s="8"/>
      <c r="L90" s="8"/>
      <c r="M90" s="8"/>
      <c r="N90" s="38"/>
    </row>
    <row r="91" spans="1:16" x14ac:dyDescent="0.2">
      <c r="A91" s="14" t="s">
        <v>84</v>
      </c>
      <c r="B91" s="8">
        <v>45</v>
      </c>
      <c r="C91" s="8">
        <v>53</v>
      </c>
      <c r="D91" s="8">
        <v>88</v>
      </c>
      <c r="E91" s="8">
        <v>12</v>
      </c>
      <c r="F91" s="8">
        <v>5</v>
      </c>
      <c r="G91" s="8">
        <v>3</v>
      </c>
      <c r="H91" s="8"/>
      <c r="I91" s="8"/>
      <c r="J91" s="8"/>
      <c r="K91" s="8"/>
      <c r="L91" s="8"/>
      <c r="M91" s="8"/>
      <c r="N91" s="38"/>
    </row>
    <row r="92" spans="1:16" x14ac:dyDescent="0.2">
      <c r="A92" s="14" t="s">
        <v>90</v>
      </c>
      <c r="B92" s="8">
        <v>2</v>
      </c>
      <c r="C92" s="8">
        <v>3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38"/>
      <c r="O92" s="17"/>
    </row>
    <row r="93" spans="1:16" x14ac:dyDescent="0.2">
      <c r="A93" s="14" t="s">
        <v>87</v>
      </c>
      <c r="B93" s="8">
        <v>21</v>
      </c>
      <c r="C93" s="8">
        <v>23</v>
      </c>
      <c r="D93" s="8">
        <v>19</v>
      </c>
      <c r="E93" s="8">
        <v>5</v>
      </c>
      <c r="F93" s="8"/>
      <c r="G93" s="8">
        <v>1</v>
      </c>
      <c r="H93" s="8"/>
      <c r="I93" s="8"/>
      <c r="J93" s="8"/>
      <c r="K93" s="8"/>
      <c r="L93" s="8"/>
      <c r="M93" s="8"/>
      <c r="N93" s="38"/>
      <c r="O93" s="17"/>
    </row>
    <row r="94" spans="1:16" x14ac:dyDescent="0.2">
      <c r="A94" s="14" t="s">
        <v>88</v>
      </c>
      <c r="B94" s="8">
        <v>75</v>
      </c>
      <c r="C94" s="8">
        <v>81</v>
      </c>
      <c r="D94" s="8">
        <v>103</v>
      </c>
      <c r="E94" s="8">
        <v>31</v>
      </c>
      <c r="F94" s="8">
        <v>4</v>
      </c>
      <c r="G94" s="8">
        <v>5</v>
      </c>
      <c r="H94" s="8"/>
      <c r="I94" s="8"/>
      <c r="J94" s="8"/>
      <c r="K94" s="8"/>
      <c r="L94" s="8"/>
      <c r="M94" s="8"/>
      <c r="N94" s="38"/>
    </row>
    <row r="95" spans="1:16" x14ac:dyDescent="0.2">
      <c r="A95" s="14" t="s">
        <v>89</v>
      </c>
      <c r="B95" s="8">
        <v>48</v>
      </c>
      <c r="C95" s="8">
        <v>47</v>
      </c>
      <c r="D95" s="8">
        <v>55</v>
      </c>
      <c r="E95" s="8">
        <v>13</v>
      </c>
      <c r="F95" s="8">
        <v>7</v>
      </c>
      <c r="G95" s="8">
        <v>1</v>
      </c>
      <c r="H95" s="8"/>
      <c r="I95" s="8"/>
      <c r="J95" s="8"/>
      <c r="K95" s="8"/>
      <c r="L95" s="8"/>
      <c r="M95" s="8"/>
      <c r="N95" s="38"/>
    </row>
    <row r="96" spans="1:16" s="5" customFormat="1" x14ac:dyDescent="0.2">
      <c r="A96" s="46" t="s">
        <v>4</v>
      </c>
      <c r="B96" s="47">
        <v>182</v>
      </c>
      <c r="C96" s="47">
        <v>213</v>
      </c>
      <c r="D96" s="47">
        <v>259</v>
      </c>
      <c r="E96" s="47">
        <v>241</v>
      </c>
      <c r="F96" s="47">
        <f>SUM(F97:F99)</f>
        <v>294</v>
      </c>
      <c r="G96" s="47">
        <f>SUM(G97:G99)</f>
        <v>248</v>
      </c>
      <c r="H96" s="47">
        <f>SUM(H97:H99)</f>
        <v>276</v>
      </c>
      <c r="I96" s="47">
        <f>SUM(I97:I99)</f>
        <v>232</v>
      </c>
      <c r="J96" s="47">
        <v>203</v>
      </c>
      <c r="K96" s="47">
        <v>233</v>
      </c>
      <c r="L96" s="47">
        <f>SUM(L97:L99)</f>
        <v>196</v>
      </c>
      <c r="M96" s="47">
        <v>213</v>
      </c>
      <c r="N96" s="47">
        <v>226</v>
      </c>
      <c r="O96" s="16"/>
      <c r="P96" s="18"/>
    </row>
    <row r="97" spans="1:16" x14ac:dyDescent="0.2">
      <c r="A97" s="14" t="s">
        <v>35</v>
      </c>
      <c r="B97" s="8"/>
      <c r="C97" s="8"/>
      <c r="D97" s="8"/>
      <c r="E97" s="8">
        <v>228</v>
      </c>
      <c r="F97" s="8">
        <v>292</v>
      </c>
      <c r="G97" s="8">
        <v>248</v>
      </c>
      <c r="H97" s="8">
        <v>276</v>
      </c>
      <c r="I97" s="8">
        <v>232</v>
      </c>
      <c r="J97" s="8">
        <v>203</v>
      </c>
      <c r="K97" s="8">
        <v>233</v>
      </c>
      <c r="L97" s="10">
        <v>196</v>
      </c>
      <c r="M97" s="10">
        <v>213</v>
      </c>
      <c r="N97" s="43">
        <v>226</v>
      </c>
    </row>
    <row r="98" spans="1:16" x14ac:dyDescent="0.2">
      <c r="A98" s="14" t="s">
        <v>92</v>
      </c>
      <c r="B98" s="8">
        <v>182</v>
      </c>
      <c r="C98" s="8">
        <v>213</v>
      </c>
      <c r="D98" s="8">
        <v>259</v>
      </c>
      <c r="E98" s="8">
        <v>13</v>
      </c>
      <c r="F98" s="8">
        <v>2</v>
      </c>
      <c r="G98" s="8"/>
      <c r="H98" s="8"/>
      <c r="I98" s="8"/>
      <c r="J98" s="8"/>
      <c r="K98" s="8"/>
      <c r="L98" s="8"/>
      <c r="M98" s="8"/>
      <c r="N98" s="38"/>
      <c r="O98" s="17"/>
    </row>
    <row r="99" spans="1:16" x14ac:dyDescent="0.2">
      <c r="A99" s="14" t="s">
        <v>122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38"/>
      <c r="O99" s="17"/>
    </row>
    <row r="100" spans="1:16" s="5" customFormat="1" x14ac:dyDescent="0.2">
      <c r="A100" s="46" t="s">
        <v>6</v>
      </c>
      <c r="B100" s="47">
        <v>203</v>
      </c>
      <c r="C100" s="47">
        <v>178</v>
      </c>
      <c r="D100" s="47">
        <v>205</v>
      </c>
      <c r="E100" s="47">
        <v>205</v>
      </c>
      <c r="F100" s="47">
        <f>SUM(F101:F104)</f>
        <v>166</v>
      </c>
      <c r="G100" s="47">
        <f>SUM(G101:G104)</f>
        <v>154</v>
      </c>
      <c r="H100" s="47">
        <f>SUM(H101:H104)</f>
        <v>174</v>
      </c>
      <c r="I100" s="47">
        <f>SUM(I101:I104)</f>
        <v>185</v>
      </c>
      <c r="J100" s="47">
        <f>SUM(J101:J104)</f>
        <v>179</v>
      </c>
      <c r="K100" s="47">
        <f>SUM(K101:K102)</f>
        <v>199</v>
      </c>
      <c r="L100" s="47">
        <f>SUM(L101:L102)</f>
        <v>179</v>
      </c>
      <c r="M100" s="47">
        <f>SUM(M101:M104)</f>
        <v>166</v>
      </c>
      <c r="N100" s="48">
        <f>SUM(N101:N102)</f>
        <v>171</v>
      </c>
      <c r="O100" s="16"/>
      <c r="P100" s="18"/>
    </row>
    <row r="101" spans="1:16" ht="15" customHeight="1" x14ac:dyDescent="0.2">
      <c r="A101" s="14" t="s">
        <v>103</v>
      </c>
      <c r="B101" s="12"/>
      <c r="C101" s="12">
        <v>21</v>
      </c>
      <c r="D101" s="12">
        <v>25</v>
      </c>
      <c r="E101" s="12">
        <v>43</v>
      </c>
      <c r="F101" s="12">
        <v>36</v>
      </c>
      <c r="G101" s="12">
        <v>39</v>
      </c>
      <c r="H101" s="12">
        <v>43</v>
      </c>
      <c r="I101" s="12">
        <v>37</v>
      </c>
      <c r="J101" s="12">
        <v>43</v>
      </c>
      <c r="K101" s="12">
        <v>61</v>
      </c>
      <c r="L101" s="13">
        <v>54</v>
      </c>
      <c r="M101" s="13">
        <v>42</v>
      </c>
      <c r="N101" s="44">
        <v>46</v>
      </c>
    </row>
    <row r="102" spans="1:16" x14ac:dyDescent="0.2">
      <c r="A102" s="14" t="s">
        <v>102</v>
      </c>
      <c r="B102" s="8"/>
      <c r="C102" s="8"/>
      <c r="D102" s="8"/>
      <c r="E102" s="8">
        <v>86</v>
      </c>
      <c r="F102" s="8">
        <v>113</v>
      </c>
      <c r="G102" s="8">
        <v>111</v>
      </c>
      <c r="H102" s="8">
        <v>131</v>
      </c>
      <c r="I102" s="8">
        <v>148</v>
      </c>
      <c r="J102" s="8">
        <v>136</v>
      </c>
      <c r="K102" s="8">
        <v>138</v>
      </c>
      <c r="L102" s="10">
        <v>125</v>
      </c>
      <c r="M102" s="10">
        <v>124</v>
      </c>
      <c r="N102" s="43">
        <v>125</v>
      </c>
    </row>
    <row r="103" spans="1:16" ht="13.5" customHeight="1" x14ac:dyDescent="0.2">
      <c r="A103" s="14" t="s">
        <v>105</v>
      </c>
      <c r="B103" s="12">
        <v>45</v>
      </c>
      <c r="C103" s="12">
        <v>27</v>
      </c>
      <c r="D103" s="12">
        <v>19</v>
      </c>
      <c r="E103" s="12">
        <v>7</v>
      </c>
      <c r="F103" s="12">
        <v>2</v>
      </c>
      <c r="G103" s="12"/>
      <c r="H103" s="12"/>
      <c r="I103" s="12"/>
      <c r="J103" s="12"/>
      <c r="K103" s="12"/>
      <c r="L103" s="12"/>
      <c r="M103" s="12"/>
      <c r="N103" s="39"/>
    </row>
    <row r="104" spans="1:16" x14ac:dyDescent="0.2">
      <c r="A104" s="14" t="s">
        <v>104</v>
      </c>
      <c r="B104" s="8">
        <v>158</v>
      </c>
      <c r="C104" s="8">
        <v>130</v>
      </c>
      <c r="D104" s="8">
        <v>161</v>
      </c>
      <c r="E104" s="8">
        <v>69</v>
      </c>
      <c r="F104" s="8">
        <v>15</v>
      </c>
      <c r="G104" s="8">
        <v>4</v>
      </c>
      <c r="H104" s="8"/>
      <c r="I104" s="8"/>
      <c r="J104" s="8"/>
      <c r="K104" s="8"/>
      <c r="L104" s="8"/>
      <c r="M104" s="8"/>
      <c r="N104" s="38"/>
      <c r="O104" s="17"/>
    </row>
    <row r="105" spans="1:16" s="5" customFormat="1" x14ac:dyDescent="0.2">
      <c r="A105" s="46" t="s">
        <v>125</v>
      </c>
      <c r="B105" s="47"/>
      <c r="C105" s="47"/>
      <c r="D105" s="47">
        <v>58</v>
      </c>
      <c r="E105" s="47">
        <v>114</v>
      </c>
      <c r="F105" s="47">
        <v>108</v>
      </c>
      <c r="G105" s="47">
        <v>182</v>
      </c>
      <c r="H105" s="47">
        <f>SUM(H106)</f>
        <v>140</v>
      </c>
      <c r="I105" s="47">
        <f>SUM(I106)</f>
        <v>178</v>
      </c>
      <c r="J105" s="47">
        <v>195</v>
      </c>
      <c r="K105" s="47">
        <v>180</v>
      </c>
      <c r="L105" s="47">
        <f>SUM(L106)</f>
        <v>208</v>
      </c>
      <c r="M105" s="47">
        <v>169</v>
      </c>
      <c r="N105" s="48">
        <v>211</v>
      </c>
      <c r="O105" s="17"/>
      <c r="P105" s="18"/>
    </row>
    <row r="106" spans="1:16" ht="16.5" customHeight="1" x14ac:dyDescent="0.2">
      <c r="A106" s="14" t="s">
        <v>57</v>
      </c>
      <c r="B106" s="12"/>
      <c r="C106" s="12"/>
      <c r="D106" s="12">
        <v>58</v>
      </c>
      <c r="E106" s="12">
        <v>114</v>
      </c>
      <c r="F106" s="12">
        <v>108</v>
      </c>
      <c r="G106" s="12">
        <v>182</v>
      </c>
      <c r="H106" s="12">
        <v>140</v>
      </c>
      <c r="I106" s="12">
        <v>178</v>
      </c>
      <c r="J106" s="12">
        <v>195</v>
      </c>
      <c r="K106" s="12">
        <v>180</v>
      </c>
      <c r="L106" s="13">
        <v>208</v>
      </c>
      <c r="M106" s="13">
        <v>169</v>
      </c>
      <c r="N106" s="44">
        <v>211</v>
      </c>
    </row>
    <row r="107" spans="1:16" s="5" customFormat="1" x14ac:dyDescent="0.2">
      <c r="A107" s="46" t="s">
        <v>127</v>
      </c>
      <c r="B107" s="47">
        <v>83</v>
      </c>
      <c r="C107" s="47">
        <v>54</v>
      </c>
      <c r="D107" s="47">
        <v>77</v>
      </c>
      <c r="E107" s="47">
        <v>55</v>
      </c>
      <c r="F107" s="47">
        <v>42</v>
      </c>
      <c r="G107" s="47">
        <f>SUM(G108:G109)</f>
        <v>29</v>
      </c>
      <c r="H107" s="47">
        <f>SUM(H108:H109)</f>
        <v>37</v>
      </c>
      <c r="I107" s="47">
        <f>SUM(I108:I109)</f>
        <v>34</v>
      </c>
      <c r="J107" s="47">
        <v>29</v>
      </c>
      <c r="K107" s="47">
        <v>39</v>
      </c>
      <c r="L107" s="47">
        <f>SUM(L108:L109)</f>
        <v>42</v>
      </c>
      <c r="M107" s="47">
        <v>49</v>
      </c>
      <c r="N107" s="47">
        <v>41</v>
      </c>
      <c r="O107" s="16"/>
      <c r="P107" s="16"/>
    </row>
    <row r="108" spans="1:16" x14ac:dyDescent="0.2">
      <c r="A108" s="14" t="s">
        <v>119</v>
      </c>
      <c r="B108" s="8">
        <v>83</v>
      </c>
      <c r="C108" s="8">
        <v>54</v>
      </c>
      <c r="D108" s="8">
        <v>24</v>
      </c>
      <c r="E108" s="8">
        <v>7</v>
      </c>
      <c r="F108" s="8">
        <v>1</v>
      </c>
      <c r="G108" s="8">
        <v>1</v>
      </c>
      <c r="H108" s="8">
        <v>0</v>
      </c>
      <c r="I108" s="8"/>
      <c r="J108" s="8"/>
      <c r="K108" s="8"/>
      <c r="L108" s="8"/>
      <c r="M108" s="8"/>
      <c r="N108" s="38"/>
    </row>
    <row r="109" spans="1:16" x14ac:dyDescent="0.2">
      <c r="A109" s="14" t="s">
        <v>120</v>
      </c>
      <c r="B109" s="8"/>
      <c r="C109" s="8"/>
      <c r="D109" s="8">
        <v>53</v>
      </c>
      <c r="E109" s="8">
        <v>48</v>
      </c>
      <c r="F109" s="8">
        <v>41</v>
      </c>
      <c r="G109" s="8">
        <v>28</v>
      </c>
      <c r="H109" s="8">
        <v>37</v>
      </c>
      <c r="I109" s="8">
        <v>34</v>
      </c>
      <c r="J109" s="8">
        <v>29</v>
      </c>
      <c r="K109" s="8">
        <v>39</v>
      </c>
      <c r="L109" s="10">
        <v>42</v>
      </c>
      <c r="M109" s="10">
        <v>49</v>
      </c>
      <c r="N109" s="43">
        <v>41</v>
      </c>
    </row>
    <row r="110" spans="1:16" s="5" customFormat="1" x14ac:dyDescent="0.2">
      <c r="A110" s="46" t="s">
        <v>128</v>
      </c>
      <c r="B110" s="47">
        <v>408</v>
      </c>
      <c r="C110" s="47">
        <v>306</v>
      </c>
      <c r="D110" s="47">
        <v>358</v>
      </c>
      <c r="E110" s="47">
        <v>288</v>
      </c>
      <c r="F110" s="47">
        <f>SUM(F111:F116)</f>
        <v>74</v>
      </c>
      <c r="G110" s="47">
        <f>SUM(G111:G116)</f>
        <v>56</v>
      </c>
      <c r="H110" s="47">
        <f>SUM(H111:H116)</f>
        <v>63</v>
      </c>
      <c r="I110" s="47">
        <f>SUM(I111:I116)</f>
        <v>68</v>
      </c>
      <c r="J110" s="47">
        <f>SUM(J111:J121)</f>
        <v>56</v>
      </c>
      <c r="K110" s="47">
        <f>SUM(K111:K115)</f>
        <v>75</v>
      </c>
      <c r="L110" s="47">
        <f>SUM(L111:L115)</f>
        <v>62</v>
      </c>
      <c r="M110" s="47">
        <f>SUM(M111:M121)</f>
        <v>65</v>
      </c>
      <c r="N110" s="47">
        <f>SUM(N111:N115)</f>
        <v>89</v>
      </c>
      <c r="O110" s="17"/>
      <c r="P110" s="32"/>
    </row>
    <row r="111" spans="1:16" x14ac:dyDescent="0.2">
      <c r="A111" s="14" t="s">
        <v>50</v>
      </c>
      <c r="B111" s="8">
        <v>96</v>
      </c>
      <c r="C111" s="8">
        <v>106</v>
      </c>
      <c r="D111" s="8">
        <v>66</v>
      </c>
      <c r="E111" s="8">
        <v>83</v>
      </c>
      <c r="F111" s="8"/>
      <c r="G111" s="8"/>
      <c r="H111" s="8"/>
      <c r="I111" s="8"/>
      <c r="J111" s="8"/>
      <c r="K111" s="8"/>
      <c r="L111" s="8"/>
      <c r="M111" s="8"/>
      <c r="N111" s="43"/>
      <c r="O111" s="17"/>
      <c r="P111" s="18"/>
    </row>
    <row r="112" spans="1:16" x14ac:dyDescent="0.2">
      <c r="A112" s="14" t="s">
        <v>54</v>
      </c>
      <c r="B112" s="8">
        <v>140</v>
      </c>
      <c r="C112" s="8">
        <v>74</v>
      </c>
      <c r="D112" s="8">
        <v>70</v>
      </c>
      <c r="E112" s="8">
        <v>44</v>
      </c>
      <c r="F112" s="8">
        <v>25</v>
      </c>
      <c r="G112" s="8">
        <v>18</v>
      </c>
      <c r="H112" s="8">
        <v>16</v>
      </c>
      <c r="I112" s="8">
        <v>22</v>
      </c>
      <c r="J112" s="8">
        <v>8</v>
      </c>
      <c r="K112" s="8">
        <v>13</v>
      </c>
      <c r="L112" s="10">
        <v>8</v>
      </c>
      <c r="M112" s="10">
        <v>12</v>
      </c>
      <c r="N112" s="43">
        <v>12</v>
      </c>
    </row>
    <row r="113" spans="1:16" x14ac:dyDescent="0.2">
      <c r="A113" s="14" t="s">
        <v>55</v>
      </c>
      <c r="B113" s="8"/>
      <c r="C113" s="8"/>
      <c r="D113" s="8">
        <v>39</v>
      </c>
      <c r="E113" s="8">
        <v>31</v>
      </c>
      <c r="F113" s="8">
        <v>19</v>
      </c>
      <c r="G113" s="8">
        <v>11</v>
      </c>
      <c r="H113" s="8">
        <v>9</v>
      </c>
      <c r="I113" s="8">
        <v>7</v>
      </c>
      <c r="J113" s="8">
        <v>8</v>
      </c>
      <c r="K113" s="8">
        <v>11</v>
      </c>
      <c r="L113" s="10">
        <v>2</v>
      </c>
      <c r="M113" s="10">
        <v>6</v>
      </c>
      <c r="N113" s="43">
        <v>10</v>
      </c>
    </row>
    <row r="114" spans="1:16" ht="18" customHeight="1" x14ac:dyDescent="0.2">
      <c r="A114" s="14" t="s">
        <v>57</v>
      </c>
      <c r="B114" s="12"/>
      <c r="C114" s="12"/>
      <c r="D114" s="12">
        <v>20</v>
      </c>
      <c r="E114" s="12">
        <v>8</v>
      </c>
      <c r="F114" s="12">
        <v>12</v>
      </c>
      <c r="G114" s="12">
        <v>12</v>
      </c>
      <c r="H114" s="12">
        <v>20</v>
      </c>
      <c r="I114" s="12">
        <v>17</v>
      </c>
      <c r="J114" s="12">
        <v>11</v>
      </c>
      <c r="K114" s="12">
        <v>16</v>
      </c>
      <c r="L114" s="13">
        <v>25</v>
      </c>
      <c r="M114" s="13">
        <v>16</v>
      </c>
      <c r="N114" s="44">
        <v>23</v>
      </c>
    </row>
    <row r="115" spans="1:16" x14ac:dyDescent="0.2">
      <c r="A115" s="14" t="s">
        <v>56</v>
      </c>
      <c r="B115" s="8"/>
      <c r="C115" s="8"/>
      <c r="D115" s="8">
        <v>12</v>
      </c>
      <c r="E115" s="8">
        <v>14</v>
      </c>
      <c r="F115" s="8">
        <v>18</v>
      </c>
      <c r="G115" s="8">
        <v>15</v>
      </c>
      <c r="H115" s="8">
        <v>18</v>
      </c>
      <c r="I115" s="8">
        <v>22</v>
      </c>
      <c r="J115" s="8">
        <v>29</v>
      </c>
      <c r="K115" s="8">
        <v>35</v>
      </c>
      <c r="L115" s="10">
        <v>27</v>
      </c>
      <c r="M115" s="10">
        <v>31</v>
      </c>
      <c r="N115" s="43">
        <v>44</v>
      </c>
    </row>
    <row r="116" spans="1:16" ht="24" x14ac:dyDescent="0.2">
      <c r="A116" s="14" t="s">
        <v>48</v>
      </c>
      <c r="B116" s="12">
        <v>13</v>
      </c>
      <c r="C116" s="12">
        <v>11</v>
      </c>
      <c r="D116" s="12">
        <v>11</v>
      </c>
      <c r="E116" s="12">
        <v>3</v>
      </c>
      <c r="F116" s="12"/>
      <c r="G116" s="12"/>
      <c r="H116" s="12"/>
      <c r="I116" s="12"/>
      <c r="J116" s="12"/>
      <c r="K116" s="12"/>
      <c r="L116" s="12"/>
      <c r="M116" s="12"/>
      <c r="N116" s="39"/>
      <c r="O116" s="17"/>
    </row>
    <row r="117" spans="1:16" ht="24" x14ac:dyDescent="0.2">
      <c r="A117" s="14" t="s">
        <v>47</v>
      </c>
      <c r="B117" s="12">
        <v>13</v>
      </c>
      <c r="C117" s="12">
        <v>6</v>
      </c>
      <c r="D117" s="12">
        <v>4</v>
      </c>
      <c r="E117" s="12">
        <v>6</v>
      </c>
      <c r="F117" s="12"/>
      <c r="G117" s="12"/>
      <c r="H117" s="12"/>
      <c r="I117" s="12"/>
      <c r="J117" s="12"/>
      <c r="K117" s="12"/>
      <c r="L117" s="12"/>
      <c r="M117" s="12"/>
      <c r="N117" s="39"/>
      <c r="O117" s="17"/>
    </row>
    <row r="118" spans="1:16" ht="24" x14ac:dyDescent="0.2">
      <c r="A118" s="14" t="s">
        <v>53</v>
      </c>
      <c r="B118" s="12">
        <v>49</v>
      </c>
      <c r="C118" s="12">
        <v>49</v>
      </c>
      <c r="D118" s="12">
        <v>37</v>
      </c>
      <c r="E118" s="12">
        <v>29</v>
      </c>
      <c r="F118" s="12"/>
      <c r="G118" s="12"/>
      <c r="H118" s="12"/>
      <c r="I118" s="12"/>
      <c r="J118" s="12"/>
      <c r="K118" s="12"/>
      <c r="L118" s="12"/>
      <c r="M118" s="12"/>
      <c r="N118" s="39"/>
    </row>
    <row r="119" spans="1:16" x14ac:dyDescent="0.2">
      <c r="A119" s="14" t="s">
        <v>51</v>
      </c>
      <c r="B119" s="8">
        <v>62</v>
      </c>
      <c r="C119" s="8">
        <v>37</v>
      </c>
      <c r="D119" s="8">
        <v>68</v>
      </c>
      <c r="E119" s="8">
        <v>44</v>
      </c>
      <c r="F119" s="8"/>
      <c r="G119" s="8"/>
      <c r="H119" s="8"/>
      <c r="I119" s="8"/>
      <c r="J119" s="8"/>
      <c r="K119" s="8"/>
      <c r="L119" s="8"/>
      <c r="M119" s="8"/>
      <c r="N119" s="38"/>
    </row>
    <row r="120" spans="1:16" ht="18.75" customHeight="1" x14ac:dyDescent="0.2">
      <c r="A120" s="14" t="s">
        <v>49</v>
      </c>
      <c r="B120" s="12">
        <v>22</v>
      </c>
      <c r="C120" s="12">
        <v>13</v>
      </c>
      <c r="D120" s="12">
        <v>23</v>
      </c>
      <c r="E120" s="12">
        <v>18</v>
      </c>
      <c r="F120" s="12"/>
      <c r="G120" s="12"/>
      <c r="H120" s="12"/>
      <c r="I120" s="12"/>
      <c r="J120" s="12"/>
      <c r="K120" s="12"/>
      <c r="L120" s="12"/>
      <c r="M120" s="12"/>
      <c r="N120" s="39"/>
    </row>
    <row r="121" spans="1:16" ht="19.5" customHeight="1" x14ac:dyDescent="0.2">
      <c r="A121" s="14" t="s">
        <v>52</v>
      </c>
      <c r="B121" s="8">
        <v>13</v>
      </c>
      <c r="C121" s="8">
        <v>10</v>
      </c>
      <c r="D121" s="8">
        <v>8</v>
      </c>
      <c r="E121" s="8">
        <v>8</v>
      </c>
      <c r="F121" s="8"/>
      <c r="G121" s="8"/>
      <c r="H121" s="8"/>
      <c r="I121" s="8"/>
      <c r="J121" s="8"/>
      <c r="K121" s="8"/>
      <c r="L121" s="8"/>
      <c r="M121" s="8"/>
      <c r="N121" s="38"/>
    </row>
    <row r="122" spans="1:16" s="5" customFormat="1" x14ac:dyDescent="0.2">
      <c r="A122" s="21" t="s">
        <v>138</v>
      </c>
      <c r="B122" s="22">
        <v>615</v>
      </c>
      <c r="C122" s="22">
        <v>446</v>
      </c>
      <c r="D122" s="22">
        <v>475</v>
      </c>
      <c r="E122" s="22">
        <v>521</v>
      </c>
      <c r="F122" s="22">
        <f>F123+F129+F136+F143+F149</f>
        <v>347</v>
      </c>
      <c r="G122" s="22">
        <f>G123+G129+G136+G143+G149</f>
        <v>305</v>
      </c>
      <c r="H122" s="22">
        <f>H123+H129+H136+H149+H143</f>
        <v>441</v>
      </c>
      <c r="I122" s="22">
        <f>I123+I129+I136+I149+I143</f>
        <v>488</v>
      </c>
      <c r="J122" s="22">
        <f>SUM(J123,J129,J136,J143,J149)</f>
        <v>521</v>
      </c>
      <c r="K122" s="22">
        <f>SUM(K123,K129,K136,K143,K149)</f>
        <v>530</v>
      </c>
      <c r="L122" s="22">
        <f>SUM(L123,L129,L136,L143,L149)</f>
        <v>470</v>
      </c>
      <c r="M122" s="22">
        <f>SUM(M123,M129,M136,M143,M149)</f>
        <v>470</v>
      </c>
      <c r="N122" s="37">
        <f>SUM(N123,N129,N136,N143,N149)</f>
        <v>471</v>
      </c>
      <c r="O122" s="17"/>
      <c r="P122" s="18"/>
    </row>
    <row r="123" spans="1:16" s="5" customFormat="1" x14ac:dyDescent="0.2">
      <c r="A123" s="46" t="s">
        <v>0</v>
      </c>
      <c r="B123" s="47">
        <v>53</v>
      </c>
      <c r="C123" s="47">
        <v>69</v>
      </c>
      <c r="D123" s="47">
        <v>69</v>
      </c>
      <c r="E123" s="47">
        <v>154</v>
      </c>
      <c r="F123" s="47">
        <f>SUM(F124:F126)</f>
        <v>29</v>
      </c>
      <c r="G123" s="47">
        <f>SUM(G124:G126)</f>
        <v>41</v>
      </c>
      <c r="H123" s="47">
        <f>SUM(H124:H126)</f>
        <v>53</v>
      </c>
      <c r="I123" s="47">
        <f>SUM(I124:I126)</f>
        <v>53</v>
      </c>
      <c r="J123" s="47">
        <f>SUM(J124:J125)</f>
        <v>48</v>
      </c>
      <c r="K123" s="47">
        <v>76</v>
      </c>
      <c r="L123" s="47">
        <f>SUM(L124:L128)</f>
        <v>39</v>
      </c>
      <c r="M123" s="47">
        <f>SUM(M124:M128)</f>
        <v>48</v>
      </c>
      <c r="N123" s="47">
        <f>SUM(N124:N125)</f>
        <v>59</v>
      </c>
      <c r="O123" s="17"/>
      <c r="P123" s="16"/>
    </row>
    <row r="124" spans="1:16" x14ac:dyDescent="0.2">
      <c r="A124" s="14" t="s">
        <v>18</v>
      </c>
      <c r="B124" s="8">
        <v>5</v>
      </c>
      <c r="C124" s="8">
        <v>19</v>
      </c>
      <c r="D124" s="8">
        <v>25</v>
      </c>
      <c r="E124" s="8">
        <v>38</v>
      </c>
      <c r="F124" s="8">
        <v>18</v>
      </c>
      <c r="G124" s="8">
        <v>22</v>
      </c>
      <c r="H124" s="8">
        <v>30</v>
      </c>
      <c r="I124" s="8">
        <v>36</v>
      </c>
      <c r="J124" s="8">
        <v>21</v>
      </c>
      <c r="K124" s="8">
        <v>48</v>
      </c>
      <c r="L124" s="10">
        <v>21</v>
      </c>
      <c r="M124" s="10">
        <v>26</v>
      </c>
      <c r="N124" s="43">
        <v>28</v>
      </c>
    </row>
    <row r="125" spans="1:16" ht="24" x14ac:dyDescent="0.2">
      <c r="A125" s="14" t="s">
        <v>17</v>
      </c>
      <c r="B125" s="12"/>
      <c r="C125" s="12">
        <v>4</v>
      </c>
      <c r="D125" s="12">
        <v>13</v>
      </c>
      <c r="E125" s="12">
        <v>32</v>
      </c>
      <c r="F125" s="12">
        <v>5</v>
      </c>
      <c r="G125" s="12">
        <v>6</v>
      </c>
      <c r="H125" s="12">
        <v>23</v>
      </c>
      <c r="I125" s="12">
        <v>17</v>
      </c>
      <c r="J125" s="12">
        <v>27</v>
      </c>
      <c r="K125" s="12">
        <v>28</v>
      </c>
      <c r="L125" s="13">
        <v>18</v>
      </c>
      <c r="M125" s="13">
        <v>22</v>
      </c>
      <c r="N125" s="44">
        <v>31</v>
      </c>
    </row>
    <row r="126" spans="1:16" x14ac:dyDescent="0.2">
      <c r="A126" s="14" t="s">
        <v>145</v>
      </c>
      <c r="B126" s="8">
        <v>20</v>
      </c>
      <c r="C126" s="8">
        <v>17</v>
      </c>
      <c r="D126" s="8">
        <v>14</v>
      </c>
      <c r="E126" s="8">
        <v>12</v>
      </c>
      <c r="F126" s="8">
        <v>6</v>
      </c>
      <c r="G126" s="8">
        <v>13</v>
      </c>
      <c r="H126" s="8"/>
      <c r="I126" s="8"/>
      <c r="J126" s="8"/>
      <c r="K126" s="8"/>
      <c r="L126" s="8"/>
      <c r="M126" s="8"/>
      <c r="N126" s="38"/>
    </row>
    <row r="127" spans="1:16" ht="24" x14ac:dyDescent="0.2">
      <c r="A127" s="14" t="s">
        <v>121</v>
      </c>
      <c r="B127" s="12">
        <v>22</v>
      </c>
      <c r="C127" s="12">
        <v>22</v>
      </c>
      <c r="D127" s="12">
        <v>11</v>
      </c>
      <c r="E127" s="12">
        <v>57</v>
      </c>
      <c r="F127" s="12"/>
      <c r="G127" s="12"/>
      <c r="H127" s="12"/>
      <c r="I127" s="12"/>
      <c r="J127" s="12"/>
      <c r="K127" s="12"/>
      <c r="L127" s="12"/>
      <c r="M127" s="12"/>
      <c r="N127" s="39"/>
    </row>
    <row r="128" spans="1:16" ht="24" x14ac:dyDescent="0.2">
      <c r="A128" s="14" t="s">
        <v>16</v>
      </c>
      <c r="B128" s="12">
        <v>6</v>
      </c>
      <c r="C128" s="12">
        <v>7</v>
      </c>
      <c r="D128" s="12">
        <v>6</v>
      </c>
      <c r="E128" s="12">
        <v>15</v>
      </c>
      <c r="F128" s="12"/>
      <c r="G128" s="12"/>
      <c r="H128" s="12"/>
      <c r="I128" s="12"/>
      <c r="J128" s="12"/>
      <c r="K128" s="12"/>
      <c r="L128" s="12"/>
      <c r="M128" s="12"/>
      <c r="N128" s="39"/>
      <c r="O128" s="17"/>
    </row>
    <row r="129" spans="1:16" s="5" customFormat="1" x14ac:dyDescent="0.2">
      <c r="A129" s="46" t="s">
        <v>133</v>
      </c>
      <c r="B129" s="47">
        <v>155</v>
      </c>
      <c r="C129" s="47">
        <v>135</v>
      </c>
      <c r="D129" s="47">
        <v>125</v>
      </c>
      <c r="E129" s="47">
        <v>108</v>
      </c>
      <c r="F129" s="47">
        <f>SUM(F130:F133)</f>
        <v>108</v>
      </c>
      <c r="G129" s="47">
        <f>SUM(G130:G135)</f>
        <v>81</v>
      </c>
      <c r="H129" s="47">
        <f>SUM(H130:H135)</f>
        <v>122</v>
      </c>
      <c r="I129" s="47">
        <f>SUM(I130:I135)</f>
        <v>133</v>
      </c>
      <c r="J129" s="47">
        <f>SUM(J130:J135)</f>
        <v>156</v>
      </c>
      <c r="K129" s="47">
        <f>SUM(K130:K133)</f>
        <v>147</v>
      </c>
      <c r="L129" s="47">
        <f>SUM(L130:L133)</f>
        <v>141</v>
      </c>
      <c r="M129" s="47">
        <f>SUM(M130:M135)</f>
        <v>136</v>
      </c>
      <c r="N129" s="47">
        <f>SUM(N130:N133)</f>
        <v>142</v>
      </c>
      <c r="O129" s="17"/>
      <c r="P129" s="16"/>
    </row>
    <row r="130" spans="1:16" x14ac:dyDescent="0.2">
      <c r="A130" s="14" t="s">
        <v>31</v>
      </c>
      <c r="B130" s="8">
        <v>50</v>
      </c>
      <c r="C130" s="8">
        <v>19</v>
      </c>
      <c r="D130" s="8">
        <v>4</v>
      </c>
      <c r="E130" s="8"/>
      <c r="F130" s="8">
        <v>1</v>
      </c>
      <c r="G130" s="8"/>
      <c r="H130" s="8"/>
      <c r="I130" s="8"/>
      <c r="J130" s="8"/>
      <c r="K130" s="8"/>
      <c r="L130" s="8"/>
      <c r="M130" s="8"/>
      <c r="N130" s="43"/>
    </row>
    <row r="131" spans="1:16" ht="24" x14ac:dyDescent="0.2">
      <c r="A131" s="14" t="s">
        <v>34</v>
      </c>
      <c r="B131" s="12"/>
      <c r="C131" s="12">
        <v>29</v>
      </c>
      <c r="D131" s="12">
        <v>47</v>
      </c>
      <c r="E131" s="12">
        <v>40</v>
      </c>
      <c r="F131" s="12">
        <v>39</v>
      </c>
      <c r="G131" s="12">
        <v>29</v>
      </c>
      <c r="H131" s="12">
        <v>52</v>
      </c>
      <c r="I131" s="12">
        <v>62</v>
      </c>
      <c r="J131" s="12">
        <v>68</v>
      </c>
      <c r="K131" s="12">
        <v>60</v>
      </c>
      <c r="L131" s="13">
        <v>57</v>
      </c>
      <c r="M131" s="13">
        <v>54</v>
      </c>
      <c r="N131" s="44">
        <v>55</v>
      </c>
    </row>
    <row r="132" spans="1:16" x14ac:dyDescent="0.2">
      <c r="A132" s="14" t="s">
        <v>33</v>
      </c>
      <c r="B132" s="8"/>
      <c r="C132" s="8">
        <v>11</v>
      </c>
      <c r="D132" s="8">
        <v>25</v>
      </c>
      <c r="E132" s="8">
        <v>37</v>
      </c>
      <c r="F132" s="8">
        <v>41</v>
      </c>
      <c r="G132" s="8">
        <v>23</v>
      </c>
      <c r="H132" s="8">
        <v>34</v>
      </c>
      <c r="I132" s="8">
        <v>44</v>
      </c>
      <c r="J132" s="8">
        <v>58</v>
      </c>
      <c r="K132" s="8">
        <v>54</v>
      </c>
      <c r="L132" s="10">
        <v>48</v>
      </c>
      <c r="M132" s="10">
        <v>53</v>
      </c>
      <c r="N132" s="43">
        <v>55</v>
      </c>
    </row>
    <row r="133" spans="1:16" x14ac:dyDescent="0.2">
      <c r="A133" s="14" t="s">
        <v>32</v>
      </c>
      <c r="B133" s="8"/>
      <c r="C133" s="8"/>
      <c r="D133" s="8"/>
      <c r="E133" s="8">
        <v>27</v>
      </c>
      <c r="F133" s="8">
        <v>27</v>
      </c>
      <c r="G133" s="8">
        <v>27</v>
      </c>
      <c r="H133" s="8">
        <v>36</v>
      </c>
      <c r="I133" s="8">
        <v>27</v>
      </c>
      <c r="J133" s="8">
        <v>30</v>
      </c>
      <c r="K133" s="8">
        <v>33</v>
      </c>
      <c r="L133" s="10">
        <v>36</v>
      </c>
      <c r="M133" s="10">
        <v>29</v>
      </c>
      <c r="N133" s="43">
        <v>32</v>
      </c>
    </row>
    <row r="134" spans="1:16" ht="24" x14ac:dyDescent="0.2">
      <c r="A134" s="14" t="s">
        <v>36</v>
      </c>
      <c r="B134" s="12">
        <v>75</v>
      </c>
      <c r="C134" s="12">
        <v>45</v>
      </c>
      <c r="D134" s="12">
        <v>18</v>
      </c>
      <c r="E134" s="12">
        <v>4</v>
      </c>
      <c r="F134" s="12"/>
      <c r="G134" s="12">
        <v>2</v>
      </c>
      <c r="H134" s="12"/>
      <c r="I134" s="12"/>
      <c r="J134" s="12"/>
      <c r="K134" s="12"/>
      <c r="L134" s="12"/>
      <c r="M134" s="12"/>
      <c r="N134" s="39"/>
      <c r="O134" s="17"/>
    </row>
    <row r="135" spans="1:16" x14ac:dyDescent="0.2">
      <c r="A135" s="14" t="s">
        <v>37</v>
      </c>
      <c r="B135" s="8">
        <v>30</v>
      </c>
      <c r="C135" s="8">
        <v>31</v>
      </c>
      <c r="D135" s="8">
        <v>31</v>
      </c>
      <c r="E135" s="8"/>
      <c r="F135" s="8"/>
      <c r="G135" s="8"/>
      <c r="H135" s="8"/>
      <c r="I135" s="8"/>
      <c r="J135" s="8"/>
      <c r="K135" s="8"/>
      <c r="L135" s="8"/>
      <c r="M135" s="8"/>
      <c r="N135" s="38"/>
      <c r="O135" s="17"/>
    </row>
    <row r="136" spans="1:16" s="5" customFormat="1" x14ac:dyDescent="0.2">
      <c r="A136" s="46" t="s">
        <v>132</v>
      </c>
      <c r="B136" s="47">
        <v>221</v>
      </c>
      <c r="C136" s="47">
        <v>70</v>
      </c>
      <c r="D136" s="47">
        <v>165</v>
      </c>
      <c r="E136" s="47">
        <v>164</v>
      </c>
      <c r="F136" s="47">
        <f>SUM(F137:F138)</f>
        <v>126</v>
      </c>
      <c r="G136" s="47">
        <f>SUM(G137:G138)</f>
        <v>119</v>
      </c>
      <c r="H136" s="47">
        <f>SUM(H137:H138)</f>
        <v>177</v>
      </c>
      <c r="I136" s="47">
        <f>SUM(I137:I138)</f>
        <v>207</v>
      </c>
      <c r="J136" s="47">
        <f>SUM(J137:J142)</f>
        <v>218</v>
      </c>
      <c r="K136" s="47">
        <f>SUM(K137:K138)</f>
        <v>210</v>
      </c>
      <c r="L136" s="47">
        <f>SUM(L137:L138)</f>
        <v>206</v>
      </c>
      <c r="M136" s="47">
        <f>SUM(M137:M142)</f>
        <v>206</v>
      </c>
      <c r="N136" s="47">
        <f>SUM(N137:N138)</f>
        <v>179</v>
      </c>
      <c r="O136" s="17"/>
      <c r="P136" s="16"/>
    </row>
    <row r="137" spans="1:16" x14ac:dyDescent="0.2">
      <c r="A137" s="14" t="s">
        <v>25</v>
      </c>
      <c r="B137" s="8"/>
      <c r="C137" s="8"/>
      <c r="D137" s="8">
        <v>77</v>
      </c>
      <c r="E137" s="8">
        <v>85</v>
      </c>
      <c r="F137" s="8">
        <v>65</v>
      </c>
      <c r="G137" s="8">
        <v>67</v>
      </c>
      <c r="H137" s="8">
        <v>104</v>
      </c>
      <c r="I137" s="8">
        <v>95</v>
      </c>
      <c r="J137" s="8">
        <v>113</v>
      </c>
      <c r="K137" s="8">
        <v>96</v>
      </c>
      <c r="L137" s="10">
        <v>105</v>
      </c>
      <c r="M137" s="10">
        <v>114</v>
      </c>
      <c r="N137" s="43">
        <v>90</v>
      </c>
    </row>
    <row r="138" spans="1:16" x14ac:dyDescent="0.2">
      <c r="A138" s="14" t="s">
        <v>24</v>
      </c>
      <c r="B138" s="8"/>
      <c r="C138" s="8"/>
      <c r="D138" s="8">
        <v>61</v>
      </c>
      <c r="E138" s="8">
        <v>68</v>
      </c>
      <c r="F138" s="8">
        <v>61</v>
      </c>
      <c r="G138" s="8">
        <v>52</v>
      </c>
      <c r="H138" s="8">
        <v>73</v>
      </c>
      <c r="I138" s="8">
        <v>112</v>
      </c>
      <c r="J138" s="8">
        <v>105</v>
      </c>
      <c r="K138" s="8">
        <v>114</v>
      </c>
      <c r="L138" s="10">
        <v>101</v>
      </c>
      <c r="M138" s="10">
        <v>92</v>
      </c>
      <c r="N138" s="43">
        <v>89</v>
      </c>
    </row>
    <row r="139" spans="1:16" x14ac:dyDescent="0.2">
      <c r="A139" s="14" t="s">
        <v>26</v>
      </c>
      <c r="B139" s="8">
        <v>10</v>
      </c>
      <c r="C139" s="8">
        <v>5</v>
      </c>
      <c r="D139" s="8">
        <v>4</v>
      </c>
      <c r="E139" s="8">
        <v>4</v>
      </c>
      <c r="F139" s="8"/>
      <c r="G139" s="8"/>
      <c r="H139" s="8"/>
      <c r="I139" s="8"/>
      <c r="J139" s="8"/>
      <c r="K139" s="8"/>
      <c r="L139" s="8"/>
      <c r="M139" s="8"/>
      <c r="N139" s="38"/>
    </row>
    <row r="140" spans="1:16" x14ac:dyDescent="0.2">
      <c r="A140" s="14" t="s">
        <v>23</v>
      </c>
      <c r="B140" s="8">
        <v>46</v>
      </c>
      <c r="C140" s="8">
        <v>15</v>
      </c>
      <c r="D140" s="8">
        <v>12</v>
      </c>
      <c r="E140" s="8">
        <v>5</v>
      </c>
      <c r="F140" s="8"/>
      <c r="G140" s="8"/>
      <c r="H140" s="8"/>
      <c r="I140" s="8"/>
      <c r="J140" s="8"/>
      <c r="K140" s="8"/>
      <c r="L140" s="8"/>
      <c r="M140" s="8"/>
      <c r="N140" s="38"/>
      <c r="O140" s="17"/>
    </row>
    <row r="141" spans="1:16" x14ac:dyDescent="0.2">
      <c r="A141" s="14" t="s">
        <v>21</v>
      </c>
      <c r="B141" s="8">
        <v>105</v>
      </c>
      <c r="C141" s="8">
        <v>26</v>
      </c>
      <c r="D141" s="8">
        <v>6</v>
      </c>
      <c r="E141" s="8">
        <v>1</v>
      </c>
      <c r="F141" s="8"/>
      <c r="G141" s="8"/>
      <c r="H141" s="8"/>
      <c r="I141" s="8"/>
      <c r="J141" s="8"/>
      <c r="K141" s="8"/>
      <c r="L141" s="8"/>
      <c r="M141" s="8"/>
      <c r="N141" s="38"/>
      <c r="O141" s="17"/>
    </row>
    <row r="142" spans="1:16" x14ac:dyDescent="0.2">
      <c r="A142" s="14" t="s">
        <v>22</v>
      </c>
      <c r="B142" s="8">
        <v>60</v>
      </c>
      <c r="C142" s="8">
        <v>24</v>
      </c>
      <c r="D142" s="8">
        <v>5</v>
      </c>
      <c r="E142" s="8">
        <v>1</v>
      </c>
      <c r="F142" s="8"/>
      <c r="G142" s="8"/>
      <c r="H142" s="8"/>
      <c r="I142" s="8"/>
      <c r="J142" s="8"/>
      <c r="K142" s="8"/>
      <c r="L142" s="8"/>
      <c r="M142" s="8"/>
      <c r="N142" s="38"/>
    </row>
    <row r="143" spans="1:16" s="5" customFormat="1" x14ac:dyDescent="0.2">
      <c r="A143" s="46" t="s">
        <v>135</v>
      </c>
      <c r="B143" s="47">
        <v>145</v>
      </c>
      <c r="C143" s="47">
        <v>120</v>
      </c>
      <c r="D143" s="47">
        <v>67</v>
      </c>
      <c r="E143" s="47">
        <v>47</v>
      </c>
      <c r="F143" s="47">
        <f>SUM(F145:F148)</f>
        <v>26</v>
      </c>
      <c r="G143" s="47">
        <f>SUM(G145:G148)</f>
        <v>24</v>
      </c>
      <c r="H143" s="47">
        <f>SUM(H145:H148)</f>
        <v>37</v>
      </c>
      <c r="I143" s="47">
        <f>SUM(I145:I148)</f>
        <v>46</v>
      </c>
      <c r="J143" s="47">
        <f>SUM(J145:J148)</f>
        <v>54</v>
      </c>
      <c r="K143" s="47">
        <f>SUM(K144:K148)</f>
        <v>49</v>
      </c>
      <c r="L143" s="47">
        <f>SUM(L147:L148)</f>
        <v>32</v>
      </c>
      <c r="M143" s="47">
        <f>SUM(M144:M148)</f>
        <v>29</v>
      </c>
      <c r="N143" s="47">
        <f>SUM(N144:N148)</f>
        <v>47</v>
      </c>
      <c r="O143" s="17"/>
      <c r="P143" s="16"/>
    </row>
    <row r="144" spans="1:16" x14ac:dyDescent="0.2">
      <c r="A144" s="14" t="s">
        <v>15</v>
      </c>
      <c r="B144" s="8">
        <v>75</v>
      </c>
      <c r="C144" s="8">
        <v>62</v>
      </c>
      <c r="D144" s="8">
        <v>17</v>
      </c>
      <c r="E144" s="8"/>
      <c r="F144" s="8"/>
      <c r="G144" s="8"/>
      <c r="H144" s="8"/>
      <c r="I144" s="8"/>
      <c r="J144" s="8"/>
      <c r="K144" s="8"/>
      <c r="L144" s="8"/>
      <c r="M144" s="8"/>
      <c r="N144" s="43"/>
    </row>
    <row r="145" spans="1:16" x14ac:dyDescent="0.2">
      <c r="A145" s="14" t="s">
        <v>28</v>
      </c>
      <c r="B145" s="12">
        <v>40</v>
      </c>
      <c r="C145" s="12">
        <v>23</v>
      </c>
      <c r="D145" s="12">
        <v>3</v>
      </c>
      <c r="E145" s="12">
        <v>2</v>
      </c>
      <c r="F145" s="12"/>
      <c r="G145" s="12"/>
      <c r="H145" s="12"/>
      <c r="I145" s="12"/>
      <c r="J145" s="12"/>
      <c r="K145" s="12"/>
      <c r="L145" s="12"/>
      <c r="M145" s="12"/>
      <c r="N145" s="44"/>
    </row>
    <row r="146" spans="1:16" x14ac:dyDescent="0.2">
      <c r="A146" s="14" t="s">
        <v>27</v>
      </c>
      <c r="B146" s="8">
        <v>16</v>
      </c>
      <c r="C146" s="8">
        <v>9</v>
      </c>
      <c r="D146" s="8">
        <v>7</v>
      </c>
      <c r="E146" s="8">
        <v>1</v>
      </c>
      <c r="F146" s="8"/>
      <c r="G146" s="8"/>
      <c r="H146" s="8"/>
      <c r="I146" s="8"/>
      <c r="J146" s="8"/>
      <c r="K146" s="8"/>
      <c r="L146" s="8"/>
      <c r="M146" s="8"/>
      <c r="N146" s="43"/>
      <c r="O146" s="17"/>
    </row>
    <row r="147" spans="1:16" x14ac:dyDescent="0.2">
      <c r="A147" s="14" t="s">
        <v>30</v>
      </c>
      <c r="B147" s="12">
        <v>10</v>
      </c>
      <c r="C147" s="12">
        <v>25</v>
      </c>
      <c r="D147" s="12">
        <v>31</v>
      </c>
      <c r="E147" s="12">
        <v>32</v>
      </c>
      <c r="F147" s="12">
        <v>20</v>
      </c>
      <c r="G147" s="12">
        <v>21</v>
      </c>
      <c r="H147" s="12">
        <v>31</v>
      </c>
      <c r="I147" s="12">
        <v>32</v>
      </c>
      <c r="J147" s="12">
        <v>31</v>
      </c>
      <c r="K147" s="12">
        <v>31</v>
      </c>
      <c r="L147" s="13">
        <v>21</v>
      </c>
      <c r="M147" s="13">
        <v>18</v>
      </c>
      <c r="N147" s="44">
        <v>28</v>
      </c>
      <c r="O147" s="17"/>
    </row>
    <row r="148" spans="1:16" x14ac:dyDescent="0.2">
      <c r="A148" s="14" t="s">
        <v>29</v>
      </c>
      <c r="B148" s="8">
        <v>4</v>
      </c>
      <c r="C148" s="8">
        <v>1</v>
      </c>
      <c r="D148" s="8">
        <v>9</v>
      </c>
      <c r="E148" s="8">
        <v>12</v>
      </c>
      <c r="F148" s="8">
        <v>6</v>
      </c>
      <c r="G148" s="8">
        <v>3</v>
      </c>
      <c r="H148" s="8">
        <v>6</v>
      </c>
      <c r="I148" s="8">
        <v>14</v>
      </c>
      <c r="J148" s="8">
        <v>23</v>
      </c>
      <c r="K148" s="8">
        <v>18</v>
      </c>
      <c r="L148" s="10">
        <v>11</v>
      </c>
      <c r="M148" s="10">
        <v>11</v>
      </c>
      <c r="N148" s="43">
        <v>19</v>
      </c>
    </row>
    <row r="149" spans="1:16" s="5" customFormat="1" x14ac:dyDescent="0.2">
      <c r="A149" s="46" t="s">
        <v>146</v>
      </c>
      <c r="B149" s="47">
        <v>41</v>
      </c>
      <c r="C149" s="47">
        <v>52</v>
      </c>
      <c r="D149" s="47">
        <v>49</v>
      </c>
      <c r="E149" s="47">
        <v>48</v>
      </c>
      <c r="F149" s="47">
        <v>58</v>
      </c>
      <c r="G149" s="47">
        <v>40</v>
      </c>
      <c r="H149" s="47">
        <f>SUM(H150:H151)</f>
        <v>52</v>
      </c>
      <c r="I149" s="47">
        <f>SUM(I150:I151)</f>
        <v>49</v>
      </c>
      <c r="J149" s="47">
        <v>45</v>
      </c>
      <c r="K149" s="47">
        <v>48</v>
      </c>
      <c r="L149" s="47">
        <f>SUM(L150:L151)</f>
        <v>52</v>
      </c>
      <c r="M149" s="47">
        <v>51</v>
      </c>
      <c r="N149" s="47">
        <f>SUM(N150:N151)</f>
        <v>44</v>
      </c>
      <c r="O149" s="17"/>
      <c r="P149" s="16"/>
    </row>
    <row r="150" spans="1:16" x14ac:dyDescent="0.2">
      <c r="A150" s="14" t="s">
        <v>19</v>
      </c>
      <c r="B150" s="8">
        <v>1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43"/>
    </row>
    <row r="151" spans="1:16" x14ac:dyDescent="0.2">
      <c r="A151" s="14" t="s">
        <v>20</v>
      </c>
      <c r="B151" s="8">
        <v>40</v>
      </c>
      <c r="C151" s="8">
        <v>52</v>
      </c>
      <c r="D151" s="8">
        <v>49</v>
      </c>
      <c r="E151" s="8">
        <v>48</v>
      </c>
      <c r="F151" s="8">
        <v>58</v>
      </c>
      <c r="G151" s="8">
        <v>40</v>
      </c>
      <c r="H151" s="8">
        <v>52</v>
      </c>
      <c r="I151" s="8">
        <v>49</v>
      </c>
      <c r="J151" s="8">
        <v>45</v>
      </c>
      <c r="K151" s="8">
        <v>48</v>
      </c>
      <c r="L151" s="10">
        <v>52</v>
      </c>
      <c r="M151" s="10">
        <v>51</v>
      </c>
      <c r="N151" s="43">
        <v>44</v>
      </c>
    </row>
    <row r="152" spans="1:16" s="5" customFormat="1" x14ac:dyDescent="0.2">
      <c r="A152" s="21" t="s">
        <v>139</v>
      </c>
      <c r="B152" s="22">
        <v>413</v>
      </c>
      <c r="C152" s="22">
        <v>253</v>
      </c>
      <c r="D152" s="22">
        <v>380</v>
      </c>
      <c r="E152" s="22">
        <v>315</v>
      </c>
      <c r="F152" s="22">
        <f>F153+F158+F171</f>
        <v>217</v>
      </c>
      <c r="G152" s="22">
        <f>G153+G158+G171</f>
        <v>199</v>
      </c>
      <c r="H152" s="22">
        <f>H153+H158+H171</f>
        <v>279</v>
      </c>
      <c r="I152" s="22">
        <f>I153+I158+I171</f>
        <v>343</v>
      </c>
      <c r="J152" s="22">
        <f>SUM(J153,J158,J171)</f>
        <v>362</v>
      </c>
      <c r="K152" s="22">
        <f>SUM(K153,K158,K171)</f>
        <v>353</v>
      </c>
      <c r="L152" s="22">
        <f>SUM(L153,L158,L171)</f>
        <v>338</v>
      </c>
      <c r="M152" s="22">
        <f>SUM(M153,M158,M171)</f>
        <v>343</v>
      </c>
      <c r="N152" s="22">
        <f>SUM(N153,N158,N171)</f>
        <v>348</v>
      </c>
      <c r="O152" s="17"/>
      <c r="P152" s="18"/>
    </row>
    <row r="153" spans="1:16" s="5" customFormat="1" x14ac:dyDescent="0.2">
      <c r="A153" s="46" t="s">
        <v>129</v>
      </c>
      <c r="B153" s="47">
        <v>26</v>
      </c>
      <c r="C153" s="47">
        <v>23</v>
      </c>
      <c r="D153" s="47">
        <v>45</v>
      </c>
      <c r="E153" s="47">
        <v>41</v>
      </c>
      <c r="F153" s="47">
        <f>SUM(F154:F157)</f>
        <v>12</v>
      </c>
      <c r="G153" s="47">
        <f>SUM(G154:G157)</f>
        <v>11</v>
      </c>
      <c r="H153" s="47">
        <f>SUM(H154:H157)</f>
        <v>23</v>
      </c>
      <c r="I153" s="47">
        <f>SUM(I154:I157)</f>
        <v>20</v>
      </c>
      <c r="J153" s="47">
        <f>SUM(J154:J157)</f>
        <v>22</v>
      </c>
      <c r="K153" s="47">
        <f>SUM(K154:K155)</f>
        <v>32</v>
      </c>
      <c r="L153" s="47">
        <f>SUM(L154:L155)</f>
        <v>25</v>
      </c>
      <c r="M153" s="47">
        <f>SUM(M154:M157)</f>
        <v>30</v>
      </c>
      <c r="N153" s="47">
        <f>SUM(N154:N155)</f>
        <v>24</v>
      </c>
      <c r="O153" s="17"/>
      <c r="P153" s="16"/>
    </row>
    <row r="154" spans="1:16" x14ac:dyDescent="0.2">
      <c r="A154" s="14" t="s">
        <v>46</v>
      </c>
      <c r="B154" s="12"/>
      <c r="C154" s="12"/>
      <c r="D154" s="12">
        <v>8</v>
      </c>
      <c r="E154" s="12">
        <v>9</v>
      </c>
      <c r="F154" s="12">
        <v>10</v>
      </c>
      <c r="G154" s="12">
        <v>7</v>
      </c>
      <c r="H154" s="12">
        <v>17</v>
      </c>
      <c r="I154" s="12">
        <v>11</v>
      </c>
      <c r="J154" s="12">
        <v>9</v>
      </c>
      <c r="K154" s="12">
        <v>17</v>
      </c>
      <c r="L154" s="13">
        <v>9</v>
      </c>
      <c r="M154" s="13">
        <v>16</v>
      </c>
      <c r="N154" s="44">
        <v>13</v>
      </c>
    </row>
    <row r="155" spans="1:16" x14ac:dyDescent="0.2">
      <c r="A155" s="14" t="s">
        <v>45</v>
      </c>
      <c r="B155" s="8"/>
      <c r="C155" s="8"/>
      <c r="D155" s="8">
        <v>1</v>
      </c>
      <c r="E155" s="8">
        <v>6</v>
      </c>
      <c r="F155" s="8">
        <v>2</v>
      </c>
      <c r="G155" s="8">
        <v>4</v>
      </c>
      <c r="H155" s="8">
        <v>6</v>
      </c>
      <c r="I155" s="8">
        <v>9</v>
      </c>
      <c r="J155" s="8">
        <v>13</v>
      </c>
      <c r="K155" s="8">
        <v>15</v>
      </c>
      <c r="L155" s="10">
        <v>16</v>
      </c>
      <c r="M155" s="10">
        <v>14</v>
      </c>
      <c r="N155" s="43">
        <v>11</v>
      </c>
    </row>
    <row r="156" spans="1:16" ht="24" x14ac:dyDescent="0.2">
      <c r="A156" s="14" t="s">
        <v>44</v>
      </c>
      <c r="B156" s="12">
        <v>13</v>
      </c>
      <c r="C156" s="12">
        <v>10</v>
      </c>
      <c r="D156" s="12">
        <v>18</v>
      </c>
      <c r="E156" s="12">
        <v>16</v>
      </c>
      <c r="F156" s="12"/>
      <c r="G156" s="12"/>
      <c r="H156" s="12"/>
      <c r="I156" s="12"/>
      <c r="J156" s="12"/>
      <c r="K156" s="12"/>
      <c r="L156" s="12"/>
      <c r="M156" s="12"/>
      <c r="N156" s="39"/>
    </row>
    <row r="157" spans="1:16" x14ac:dyDescent="0.2">
      <c r="A157" s="14" t="s">
        <v>43</v>
      </c>
      <c r="B157" s="8">
        <v>13</v>
      </c>
      <c r="C157" s="8">
        <v>13</v>
      </c>
      <c r="D157" s="8">
        <v>18</v>
      </c>
      <c r="E157" s="8">
        <v>10</v>
      </c>
      <c r="F157" s="8"/>
      <c r="G157" s="8"/>
      <c r="H157" s="8"/>
      <c r="I157" s="8"/>
      <c r="J157" s="8"/>
      <c r="K157" s="8"/>
      <c r="L157" s="8"/>
      <c r="M157" s="8"/>
      <c r="N157" s="38"/>
    </row>
    <row r="158" spans="1:16" s="5" customFormat="1" x14ac:dyDescent="0.2">
      <c r="A158" s="46" t="s">
        <v>130</v>
      </c>
      <c r="B158" s="47">
        <v>356</v>
      </c>
      <c r="C158" s="47">
        <v>201</v>
      </c>
      <c r="D158" s="47">
        <v>303</v>
      </c>
      <c r="E158" s="47">
        <v>247</v>
      </c>
      <c r="F158" s="47">
        <f>SUM(F159:F170)</f>
        <v>172</v>
      </c>
      <c r="G158" s="47">
        <f>SUM(G159:G170)</f>
        <v>161</v>
      </c>
      <c r="H158" s="47">
        <f>SUM(H159:H170)</f>
        <v>240</v>
      </c>
      <c r="I158" s="47">
        <f>SUM(I159:I170)</f>
        <v>290</v>
      </c>
      <c r="J158" s="47">
        <f>SUM(J159:J170)</f>
        <v>307</v>
      </c>
      <c r="K158" s="47">
        <f>SUM(K159:K164)</f>
        <v>291</v>
      </c>
      <c r="L158" s="47">
        <f>SUM(L159:L164)</f>
        <v>282</v>
      </c>
      <c r="M158" s="47">
        <f>SUM(M159:M170)</f>
        <v>282</v>
      </c>
      <c r="N158" s="48">
        <f>SUM(N159:N164)</f>
        <v>289</v>
      </c>
      <c r="O158" s="17"/>
      <c r="P158" s="16"/>
    </row>
    <row r="159" spans="1:16" x14ac:dyDescent="0.2">
      <c r="A159" s="14" t="s">
        <v>27</v>
      </c>
      <c r="B159" s="8">
        <v>18</v>
      </c>
      <c r="C159" s="8">
        <v>16</v>
      </c>
      <c r="D159" s="8">
        <v>2</v>
      </c>
      <c r="E159" s="8"/>
      <c r="F159" s="8"/>
      <c r="G159" s="8"/>
      <c r="H159" s="8"/>
      <c r="I159" s="8"/>
      <c r="J159" s="8"/>
      <c r="K159" s="8"/>
      <c r="L159" s="8"/>
      <c r="M159" s="8"/>
      <c r="N159" s="38"/>
      <c r="O159" s="17"/>
    </row>
    <row r="160" spans="1:16" x14ac:dyDescent="0.2">
      <c r="A160" s="14" t="s">
        <v>30</v>
      </c>
      <c r="B160" s="12"/>
      <c r="C160" s="12"/>
      <c r="D160" s="12">
        <v>8</v>
      </c>
      <c r="E160" s="12">
        <v>18</v>
      </c>
      <c r="F160" s="12">
        <v>18</v>
      </c>
      <c r="G160" s="12">
        <v>15</v>
      </c>
      <c r="H160" s="12">
        <v>20</v>
      </c>
      <c r="I160" s="12">
        <v>16</v>
      </c>
      <c r="J160" s="12">
        <v>31</v>
      </c>
      <c r="K160" s="12">
        <v>30</v>
      </c>
      <c r="L160" s="13">
        <v>18</v>
      </c>
      <c r="M160" s="13">
        <v>21</v>
      </c>
      <c r="N160" s="44">
        <v>16</v>
      </c>
    </row>
    <row r="161" spans="1:16" x14ac:dyDescent="0.2">
      <c r="A161" s="14" t="s">
        <v>40</v>
      </c>
      <c r="B161" s="8">
        <v>14</v>
      </c>
      <c r="C161" s="8">
        <v>36</v>
      </c>
      <c r="D161" s="8">
        <v>35</v>
      </c>
      <c r="E161" s="8">
        <v>17</v>
      </c>
      <c r="F161" s="8">
        <v>15</v>
      </c>
      <c r="G161" s="8">
        <v>17</v>
      </c>
      <c r="H161" s="8">
        <v>28</v>
      </c>
      <c r="I161" s="8">
        <v>33</v>
      </c>
      <c r="J161" s="8">
        <v>29</v>
      </c>
      <c r="K161" s="8">
        <v>39</v>
      </c>
      <c r="L161" s="10">
        <v>37</v>
      </c>
      <c r="M161" s="10">
        <v>31</v>
      </c>
      <c r="N161" s="43">
        <v>39</v>
      </c>
    </row>
    <row r="162" spans="1:16" x14ac:dyDescent="0.2">
      <c r="A162" s="14" t="s">
        <v>25</v>
      </c>
      <c r="B162" s="8"/>
      <c r="C162" s="8"/>
      <c r="D162" s="8">
        <v>72</v>
      </c>
      <c r="E162" s="8">
        <v>85</v>
      </c>
      <c r="F162" s="8">
        <v>36</v>
      </c>
      <c r="G162" s="8">
        <v>40</v>
      </c>
      <c r="H162" s="8">
        <v>68</v>
      </c>
      <c r="I162" s="8">
        <v>79</v>
      </c>
      <c r="J162" s="8">
        <v>91</v>
      </c>
      <c r="K162" s="8">
        <v>73</v>
      </c>
      <c r="L162" s="10">
        <v>74</v>
      </c>
      <c r="M162" s="10">
        <v>83</v>
      </c>
      <c r="N162" s="43">
        <v>81</v>
      </c>
    </row>
    <row r="163" spans="1:16" x14ac:dyDescent="0.2">
      <c r="A163" s="14" t="s">
        <v>24</v>
      </c>
      <c r="B163" s="8"/>
      <c r="C163" s="8"/>
      <c r="D163" s="8">
        <v>76</v>
      </c>
      <c r="E163" s="8">
        <v>63</v>
      </c>
      <c r="F163" s="8">
        <v>37</v>
      </c>
      <c r="G163" s="8">
        <v>34</v>
      </c>
      <c r="H163" s="8">
        <v>58</v>
      </c>
      <c r="I163" s="8">
        <v>77</v>
      </c>
      <c r="J163" s="8">
        <v>84</v>
      </c>
      <c r="K163" s="8">
        <v>70</v>
      </c>
      <c r="L163" s="10">
        <v>76</v>
      </c>
      <c r="M163" s="10">
        <v>70</v>
      </c>
      <c r="N163" s="43">
        <v>78</v>
      </c>
    </row>
    <row r="164" spans="1:16" x14ac:dyDescent="0.2">
      <c r="A164" s="14" t="s">
        <v>39</v>
      </c>
      <c r="B164" s="8">
        <v>35</v>
      </c>
      <c r="C164" s="8">
        <v>46</v>
      </c>
      <c r="D164" s="8">
        <v>54</v>
      </c>
      <c r="E164" s="8">
        <v>44</v>
      </c>
      <c r="F164" s="8">
        <v>58</v>
      </c>
      <c r="G164" s="8">
        <v>55</v>
      </c>
      <c r="H164" s="8">
        <v>66</v>
      </c>
      <c r="I164" s="8">
        <v>85</v>
      </c>
      <c r="J164" s="8">
        <v>72</v>
      </c>
      <c r="K164" s="8">
        <v>79</v>
      </c>
      <c r="L164" s="10">
        <v>77</v>
      </c>
      <c r="M164" s="10">
        <v>77</v>
      </c>
      <c r="N164" s="43">
        <v>75</v>
      </c>
      <c r="O164" s="17"/>
    </row>
    <row r="165" spans="1:16" x14ac:dyDescent="0.2">
      <c r="A165" s="14" t="s">
        <v>42</v>
      </c>
      <c r="B165" s="8">
        <v>19</v>
      </c>
      <c r="C165" s="8">
        <v>2</v>
      </c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43"/>
      <c r="O165" s="17"/>
    </row>
    <row r="166" spans="1:16" x14ac:dyDescent="0.2">
      <c r="A166" s="14" t="s">
        <v>41</v>
      </c>
      <c r="B166" s="8">
        <v>30</v>
      </c>
      <c r="C166" s="8">
        <v>44</v>
      </c>
      <c r="D166" s="8">
        <v>34</v>
      </c>
      <c r="E166" s="8">
        <v>15</v>
      </c>
      <c r="F166" s="8">
        <v>7</v>
      </c>
      <c r="G166" s="8"/>
      <c r="H166" s="8"/>
      <c r="I166" s="8"/>
      <c r="J166" s="8"/>
      <c r="K166" s="8"/>
      <c r="L166" s="8"/>
      <c r="M166" s="8"/>
      <c r="N166" s="43"/>
    </row>
    <row r="167" spans="1:16" x14ac:dyDescent="0.2">
      <c r="A167" s="14" t="s">
        <v>26</v>
      </c>
      <c r="B167" s="8">
        <v>6</v>
      </c>
      <c r="C167" s="8">
        <v>4</v>
      </c>
      <c r="D167" s="8">
        <v>3</v>
      </c>
      <c r="E167" s="8">
        <v>1</v>
      </c>
      <c r="F167" s="8">
        <v>1</v>
      </c>
      <c r="G167" s="8"/>
      <c r="H167" s="8"/>
      <c r="I167" s="8"/>
      <c r="J167" s="8"/>
      <c r="K167" s="8"/>
      <c r="L167" s="8"/>
      <c r="M167" s="8"/>
      <c r="N167" s="43"/>
    </row>
    <row r="168" spans="1:16" x14ac:dyDescent="0.2">
      <c r="A168" s="14" t="s">
        <v>21</v>
      </c>
      <c r="B168" s="8">
        <v>99</v>
      </c>
      <c r="C168" s="8">
        <v>13</v>
      </c>
      <c r="D168" s="8">
        <v>5</v>
      </c>
      <c r="E168" s="8"/>
      <c r="F168" s="8"/>
      <c r="G168" s="8"/>
      <c r="H168" s="8"/>
      <c r="I168" s="8"/>
      <c r="J168" s="8"/>
      <c r="K168" s="8"/>
      <c r="L168" s="8"/>
      <c r="M168" s="8"/>
      <c r="N168" s="43"/>
    </row>
    <row r="169" spans="1:16" x14ac:dyDescent="0.2">
      <c r="A169" s="14" t="s">
        <v>22</v>
      </c>
      <c r="B169" s="8">
        <v>88</v>
      </c>
      <c r="C169" s="8">
        <v>8</v>
      </c>
      <c r="D169" s="8">
        <v>3</v>
      </c>
      <c r="E169" s="8"/>
      <c r="F169" s="8"/>
      <c r="G169" s="8"/>
      <c r="H169" s="8"/>
      <c r="I169" s="8"/>
      <c r="J169" s="8"/>
      <c r="K169" s="8"/>
      <c r="L169" s="8"/>
      <c r="M169" s="8"/>
      <c r="N169" s="43"/>
    </row>
    <row r="170" spans="1:16" x14ac:dyDescent="0.2">
      <c r="A170" s="14" t="s">
        <v>38</v>
      </c>
      <c r="B170" s="8">
        <v>47</v>
      </c>
      <c r="C170" s="8">
        <v>32</v>
      </c>
      <c r="D170" s="8">
        <v>11</v>
      </c>
      <c r="E170" s="8">
        <v>4</v>
      </c>
      <c r="F170" s="8"/>
      <c r="G170" s="8"/>
      <c r="H170" s="8"/>
      <c r="I170" s="8"/>
      <c r="J170" s="8"/>
      <c r="K170" s="8"/>
      <c r="L170" s="8"/>
      <c r="M170" s="8"/>
      <c r="N170" s="43"/>
      <c r="O170" s="17"/>
    </row>
    <row r="171" spans="1:16" s="5" customFormat="1" x14ac:dyDescent="0.2">
      <c r="A171" s="46" t="s">
        <v>146</v>
      </c>
      <c r="B171" s="47">
        <v>31</v>
      </c>
      <c r="C171" s="47">
        <v>29</v>
      </c>
      <c r="D171" s="47">
        <v>32</v>
      </c>
      <c r="E171" s="47">
        <v>27</v>
      </c>
      <c r="F171" s="47">
        <v>33</v>
      </c>
      <c r="G171" s="47">
        <v>27</v>
      </c>
      <c r="H171" s="47">
        <f>SUM(H172:H173)</f>
        <v>16</v>
      </c>
      <c r="I171" s="47">
        <f>SUM(I172:I173)</f>
        <v>33</v>
      </c>
      <c r="J171" s="47">
        <v>33</v>
      </c>
      <c r="K171" s="47">
        <v>30</v>
      </c>
      <c r="L171" s="47">
        <f>SUM(L172:L173)</f>
        <v>31</v>
      </c>
      <c r="M171" s="47">
        <v>31</v>
      </c>
      <c r="N171" s="47">
        <f>SUM(N172:N173)</f>
        <v>35</v>
      </c>
      <c r="O171" s="17"/>
      <c r="P171" s="16"/>
    </row>
    <row r="172" spans="1:16" x14ac:dyDescent="0.2">
      <c r="A172" s="14" t="s">
        <v>19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43"/>
    </row>
    <row r="173" spans="1:16" x14ac:dyDescent="0.2">
      <c r="A173" s="14" t="s">
        <v>20</v>
      </c>
      <c r="B173" s="8">
        <v>31</v>
      </c>
      <c r="C173" s="8">
        <v>29</v>
      </c>
      <c r="D173" s="8">
        <v>32</v>
      </c>
      <c r="E173" s="8">
        <v>27</v>
      </c>
      <c r="F173" s="8">
        <v>33</v>
      </c>
      <c r="G173" s="8">
        <v>27</v>
      </c>
      <c r="H173" s="8">
        <v>16</v>
      </c>
      <c r="I173" s="8">
        <v>33</v>
      </c>
      <c r="J173" s="8">
        <v>33</v>
      </c>
      <c r="K173" s="8">
        <v>30</v>
      </c>
      <c r="L173" s="10">
        <v>31</v>
      </c>
      <c r="M173" s="10">
        <v>31</v>
      </c>
      <c r="N173" s="43">
        <v>35</v>
      </c>
    </row>
    <row r="174" spans="1:16" s="5" customFormat="1" x14ac:dyDescent="0.2">
      <c r="A174" s="30" t="s">
        <v>140</v>
      </c>
      <c r="B174" s="31">
        <v>5417</v>
      </c>
      <c r="C174" s="31">
        <v>4811</v>
      </c>
      <c r="D174" s="31">
        <v>5843</v>
      </c>
      <c r="E174" s="31">
        <v>5296</v>
      </c>
      <c r="F174" s="31">
        <f>F152+F122+F9</f>
        <v>3769</v>
      </c>
      <c r="G174" s="31">
        <f>G171+G158+G153+G149+G143+G136+G129+G123+G110+G107+G105+G100+G96+G76+G66+G58+G55+G50+G44+G30+G10</f>
        <v>3876</v>
      </c>
      <c r="H174" s="31">
        <f>H152+H122+H9</f>
        <v>4253</v>
      </c>
      <c r="I174" s="31">
        <f>I152+I122+I9</f>
        <v>4483</v>
      </c>
      <c r="J174" s="31">
        <f>SUM(J9,J122,J152)</f>
        <v>4734</v>
      </c>
      <c r="K174" s="31">
        <f>SUM(K9,K122,K152)</f>
        <v>4717</v>
      </c>
      <c r="L174" s="31">
        <f>SUM(L9,L122,L152)</f>
        <v>4367</v>
      </c>
      <c r="M174" s="31">
        <f>SUM(M9,M122,M152)</f>
        <v>4395</v>
      </c>
      <c r="N174" s="42">
        <f>SUM(N9,N122,N152)</f>
        <v>4431</v>
      </c>
      <c r="O174" s="18"/>
      <c r="P174" s="18"/>
    </row>
    <row r="175" spans="1:16" x14ac:dyDescent="0.2">
      <c r="B175" s="7"/>
      <c r="C175" s="7"/>
      <c r="D175" s="7"/>
      <c r="E175" s="7"/>
      <c r="F175" s="7"/>
    </row>
  </sheetData>
  <sortState ref="N11:O19">
    <sortCondition ref="N11:N19"/>
  </sortState>
  <printOptions horizontalCentered="1"/>
  <pageMargins left="3.937007874015748E-2" right="3.937007874015748E-2" top="0.74803149606299213" bottom="0.74803149606299213" header="0.31496062992125984" footer="0.31496062992125984"/>
  <pageSetup paperSize="9" scale="75" orientation="portrait" r:id="rId1"/>
  <headerFooter>
    <oddFooter>&amp;R&amp;P</oddFooter>
  </headerFooter>
  <rowBreaks count="2" manualBreakCount="2">
    <brk id="54" max="16383" man="1"/>
    <brk id="1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estadistica 21_22</vt:lpstr>
      <vt:lpstr>'estadistica 21_22'!Print_Titles</vt:lpstr>
      <vt:lpstr>'estadistica 21_22'!Títulos_a_imprimir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mariancres</cp:lastModifiedBy>
  <cp:lastPrinted>2025-04-03T13:07:11Z</cp:lastPrinted>
  <dcterms:created xsi:type="dcterms:W3CDTF">2016-02-29T09:25:01Z</dcterms:created>
  <dcterms:modified xsi:type="dcterms:W3CDTF">2025-04-04T06:56:11Z</dcterms:modified>
</cp:coreProperties>
</file>